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uyu\Desktop\Nueva carpeta\julio\"/>
    </mc:Choice>
  </mc:AlternateContent>
  <xr:revisionPtr revIDLastSave="0" documentId="13_ncr:1_{BDCCC3C1-B036-48B0-BCBD-51DF408308B9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RESUMEN NUMERAL 7" sheetId="20" r:id="rId1"/>
    <sheet name="NUMERAL 7" sheetId="26" r:id="rId2"/>
  </sheets>
  <definedNames>
    <definedName name="_xlnm._FilterDatabase" localSheetId="1" hidden="1">'NUMERAL 7'!$A$7:$R$314</definedName>
    <definedName name="_Hlk25070023" localSheetId="1">'NUMERAL 7'!#REF!</definedName>
    <definedName name="_xlcn.WorksheetConnection_DESPACHOS2B7Z314" hidden="1">'NUMERAL 7'!$B$7:$R$314</definedName>
    <definedName name="_xlnm.Print_Area" localSheetId="1">'NUMERAL 7'!$B$1:$R$314</definedName>
    <definedName name="_xlnm.Print_Titles" localSheetId="1">'NUMERAL 7'!$2:$7</definedName>
    <definedName name="Z_6AD032DF_9700_4DE6_A160_38A5579B4551_.wvu.FilterData" localSheetId="1" hidden="1">'NUMERAL 7'!$C$7:$Q$7</definedName>
  </definedName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 1" name="Rango 1" connection="WorksheetConnection_DESPACHOS (2)!$B$7:$Z$314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6" l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O8" i="26"/>
  <c r="R8" i="26"/>
  <c r="O9" i="26"/>
  <c r="R9" i="26"/>
  <c r="O10" i="26"/>
  <c r="R10" i="26"/>
  <c r="O11" i="26"/>
  <c r="R11" i="26"/>
  <c r="O12" i="26"/>
  <c r="R12" i="26"/>
  <c r="O13" i="26"/>
  <c r="R13" i="26"/>
  <c r="O14" i="26"/>
  <c r="R14" i="26"/>
  <c r="O15" i="26"/>
  <c r="R15" i="26"/>
  <c r="O16" i="26"/>
  <c r="R16" i="26"/>
  <c r="O17" i="26"/>
  <c r="R17" i="26"/>
  <c r="O18" i="26"/>
  <c r="R18" i="26"/>
  <c r="O19" i="26"/>
  <c r="R19" i="26"/>
  <c r="O20" i="26"/>
  <c r="R20" i="26"/>
  <c r="O21" i="26"/>
  <c r="R21" i="26"/>
  <c r="O22" i="26"/>
  <c r="R22" i="26"/>
  <c r="O23" i="26"/>
  <c r="R23" i="26"/>
  <c r="O24" i="26"/>
  <c r="R24" i="26"/>
  <c r="O25" i="26"/>
  <c r="R25" i="26"/>
  <c r="O26" i="26"/>
  <c r="R26" i="26"/>
  <c r="O27" i="26"/>
  <c r="R27" i="26"/>
  <c r="O28" i="26"/>
  <c r="R28" i="26"/>
  <c r="O29" i="26"/>
  <c r="R29" i="26"/>
  <c r="O30" i="26"/>
  <c r="R30" i="26"/>
  <c r="O31" i="26"/>
  <c r="R31" i="26"/>
  <c r="O32" i="26"/>
  <c r="O33" i="26"/>
  <c r="O34" i="26"/>
  <c r="O35" i="26"/>
  <c r="O36" i="26"/>
  <c r="R36" i="26"/>
  <c r="O37" i="26"/>
  <c r="R37" i="26"/>
  <c r="O38" i="26"/>
  <c r="R38" i="26"/>
  <c r="O39" i="26"/>
  <c r="R39" i="26"/>
  <c r="O40" i="26"/>
  <c r="R40" i="26"/>
  <c r="O41" i="26"/>
  <c r="R41" i="26"/>
  <c r="O42" i="26"/>
  <c r="R42" i="26"/>
  <c r="O43" i="26"/>
  <c r="R43" i="26"/>
  <c r="O44" i="26"/>
  <c r="R44" i="26"/>
  <c r="O45" i="26"/>
  <c r="R45" i="26"/>
  <c r="O46" i="26"/>
  <c r="R46" i="26"/>
  <c r="O47" i="26"/>
  <c r="R47" i="26"/>
  <c r="O48" i="26"/>
  <c r="R48" i="26"/>
  <c r="O49" i="26"/>
  <c r="R49" i="26"/>
  <c r="O50" i="26"/>
  <c r="R50" i="26"/>
  <c r="O51" i="26"/>
  <c r="R51" i="26"/>
  <c r="O52" i="26"/>
  <c r="R52" i="26"/>
  <c r="O53" i="26"/>
  <c r="R53" i="26"/>
  <c r="O54" i="26"/>
  <c r="R54" i="26"/>
  <c r="O55" i="26"/>
  <c r="R55" i="26"/>
  <c r="O56" i="26"/>
  <c r="R56" i="26"/>
  <c r="O57" i="26"/>
  <c r="R57" i="26"/>
  <c r="O58" i="26"/>
  <c r="R58" i="26"/>
  <c r="O59" i="26"/>
  <c r="R59" i="26"/>
  <c r="O60" i="26"/>
  <c r="R60" i="26"/>
  <c r="O61" i="26"/>
  <c r="R61" i="26"/>
  <c r="O62" i="26"/>
  <c r="R62" i="26"/>
  <c r="O63" i="26"/>
  <c r="R63" i="26"/>
  <c r="O64" i="26"/>
  <c r="R64" i="26"/>
  <c r="O65" i="26"/>
  <c r="R65" i="26"/>
  <c r="O66" i="26"/>
  <c r="R66" i="26"/>
  <c r="O67" i="26"/>
  <c r="R67" i="26"/>
  <c r="O68" i="26"/>
  <c r="R68" i="26"/>
  <c r="O69" i="26"/>
  <c r="R69" i="26"/>
  <c r="O70" i="26"/>
  <c r="R70" i="26"/>
  <c r="O71" i="26"/>
  <c r="R71" i="26"/>
  <c r="O72" i="26"/>
  <c r="R72" i="26"/>
  <c r="O73" i="26"/>
  <c r="R73" i="26"/>
  <c r="O74" i="26"/>
  <c r="R74" i="26"/>
  <c r="O75" i="26"/>
  <c r="R75" i="26"/>
  <c r="O76" i="26"/>
  <c r="R76" i="26"/>
  <c r="O77" i="26"/>
  <c r="R77" i="26"/>
  <c r="O78" i="26"/>
  <c r="R78" i="26"/>
  <c r="O79" i="26"/>
  <c r="R79" i="26"/>
  <c r="O80" i="26"/>
  <c r="R80" i="26"/>
  <c r="O81" i="26"/>
  <c r="R81" i="26"/>
  <c r="O82" i="26"/>
  <c r="R82" i="26"/>
  <c r="O83" i="26"/>
  <c r="R83" i="26"/>
  <c r="O84" i="26"/>
  <c r="R84" i="26"/>
  <c r="O85" i="26"/>
  <c r="R85" i="26"/>
  <c r="O86" i="26"/>
  <c r="R86" i="26"/>
  <c r="O87" i="26"/>
  <c r="R87" i="26"/>
  <c r="O88" i="26"/>
  <c r="R88" i="26"/>
  <c r="O89" i="26"/>
  <c r="R89" i="26"/>
  <c r="O90" i="26"/>
  <c r="R90" i="26"/>
  <c r="O91" i="26"/>
  <c r="R91" i="26"/>
  <c r="O92" i="26"/>
  <c r="R92" i="26"/>
  <c r="O93" i="26"/>
  <c r="R93" i="26"/>
  <c r="O94" i="26"/>
  <c r="R94" i="26"/>
  <c r="O95" i="26"/>
  <c r="R95" i="26"/>
  <c r="O96" i="26"/>
  <c r="R96" i="26"/>
  <c r="O97" i="26"/>
  <c r="R97" i="26"/>
  <c r="O98" i="26"/>
  <c r="R98" i="26"/>
  <c r="O99" i="26"/>
  <c r="R99" i="26"/>
  <c r="O100" i="26"/>
  <c r="R100" i="26"/>
  <c r="O101" i="26"/>
  <c r="O102" i="26"/>
  <c r="O103" i="26"/>
  <c r="O104" i="26"/>
  <c r="O105" i="26"/>
  <c r="O106" i="26"/>
  <c r="O107" i="26"/>
  <c r="O108" i="26"/>
  <c r="O109" i="26"/>
  <c r="O110" i="26"/>
  <c r="O111" i="26"/>
  <c r="O112" i="26"/>
  <c r="O113" i="26"/>
  <c r="O114" i="26"/>
  <c r="O115" i="26"/>
  <c r="O116" i="26"/>
  <c r="O117" i="26"/>
  <c r="O118" i="26"/>
  <c r="R118" i="26"/>
  <c r="O119" i="26"/>
  <c r="R119" i="26"/>
  <c r="O120" i="26"/>
  <c r="R120" i="26"/>
  <c r="O121" i="26"/>
  <c r="R121" i="26"/>
  <c r="O122" i="26"/>
  <c r="R122" i="26"/>
  <c r="O123" i="26"/>
  <c r="R123" i="26"/>
  <c r="O124" i="26"/>
  <c r="R124" i="26"/>
  <c r="O125" i="26"/>
  <c r="R125" i="26"/>
  <c r="O126" i="26"/>
  <c r="R126" i="26"/>
  <c r="O127" i="26"/>
  <c r="R127" i="26"/>
  <c r="O128" i="26"/>
  <c r="R128" i="26"/>
  <c r="O129" i="26"/>
  <c r="R129" i="26"/>
  <c r="O130" i="26"/>
  <c r="R130" i="26"/>
  <c r="O131" i="26"/>
  <c r="R131" i="26"/>
  <c r="O132" i="26"/>
  <c r="R132" i="26"/>
  <c r="O133" i="26"/>
  <c r="R133" i="26"/>
  <c r="O134" i="26"/>
  <c r="R134" i="26"/>
  <c r="O135" i="26"/>
  <c r="R135" i="26"/>
  <c r="O136" i="26"/>
  <c r="R136" i="26"/>
  <c r="O137" i="26"/>
  <c r="R137" i="26"/>
  <c r="O138" i="26"/>
  <c r="R138" i="26"/>
  <c r="O139" i="26"/>
  <c r="R139" i="26"/>
  <c r="O140" i="26"/>
  <c r="R140" i="26"/>
  <c r="O141" i="26"/>
  <c r="R141" i="26"/>
  <c r="O142" i="26"/>
  <c r="R142" i="26"/>
  <c r="O143" i="26"/>
  <c r="R143" i="26"/>
  <c r="O144" i="26"/>
  <c r="R144" i="26"/>
  <c r="O145" i="26"/>
  <c r="R145" i="26"/>
  <c r="O146" i="26"/>
  <c r="R146" i="26"/>
  <c r="O147" i="26"/>
  <c r="R147" i="26"/>
  <c r="O148" i="26"/>
  <c r="R148" i="26"/>
  <c r="O149" i="26"/>
  <c r="O150" i="26"/>
  <c r="O151" i="26"/>
  <c r="O152" i="26"/>
  <c r="O153" i="26"/>
  <c r="O154" i="26"/>
  <c r="O155" i="26"/>
  <c r="R155" i="26"/>
  <c r="O156" i="26"/>
  <c r="R156" i="26"/>
  <c r="O157" i="26"/>
  <c r="R157" i="26"/>
  <c r="O158" i="26"/>
  <c r="O159" i="26"/>
  <c r="O160" i="26"/>
  <c r="O161" i="26"/>
  <c r="O162" i="26"/>
  <c r="R162" i="26"/>
  <c r="O163" i="26"/>
  <c r="R163" i="26"/>
  <c r="O164" i="26"/>
  <c r="R164" i="26"/>
  <c r="O165" i="26"/>
  <c r="R165" i="26"/>
  <c r="O166" i="26"/>
  <c r="R166" i="26"/>
  <c r="O167" i="26"/>
  <c r="R167" i="26"/>
  <c r="O168" i="26"/>
  <c r="R168" i="26"/>
  <c r="O169" i="26"/>
  <c r="R169" i="26"/>
  <c r="O170" i="26"/>
  <c r="R170" i="26"/>
  <c r="O171" i="26"/>
  <c r="R171" i="26"/>
  <c r="O172" i="26"/>
  <c r="R172" i="26"/>
  <c r="O173" i="26"/>
  <c r="R173" i="26"/>
  <c r="O174" i="26"/>
  <c r="R174" i="26"/>
  <c r="O175" i="26"/>
  <c r="R175" i="26"/>
  <c r="O176" i="26"/>
  <c r="R176" i="26"/>
  <c r="O177" i="26"/>
  <c r="R177" i="26"/>
  <c r="O178" i="26"/>
  <c r="R178" i="26"/>
  <c r="O179" i="26"/>
  <c r="R179" i="26"/>
  <c r="O180" i="26"/>
  <c r="O181" i="26"/>
  <c r="O182" i="26"/>
  <c r="O183" i="26"/>
  <c r="R183" i="26"/>
  <c r="O184" i="26"/>
  <c r="R184" i="26"/>
  <c r="O185" i="26"/>
  <c r="R185" i="26"/>
  <c r="O186" i="26"/>
  <c r="R186" i="26"/>
  <c r="O187" i="26"/>
  <c r="R187" i="26"/>
  <c r="O188" i="26"/>
  <c r="R188" i="26"/>
  <c r="O189" i="26"/>
  <c r="R189" i="26"/>
  <c r="O190" i="26"/>
  <c r="R190" i="26"/>
  <c r="O191" i="26"/>
  <c r="R191" i="26"/>
  <c r="O192" i="26"/>
  <c r="R192" i="26"/>
  <c r="O193" i="26"/>
  <c r="R193" i="26"/>
  <c r="O194" i="26"/>
  <c r="R194" i="26"/>
  <c r="O195" i="26"/>
  <c r="R195" i="26"/>
  <c r="O196" i="26"/>
  <c r="R196" i="26"/>
  <c r="O197" i="26"/>
  <c r="R197" i="26"/>
  <c r="O198" i="26"/>
  <c r="R198" i="26"/>
  <c r="O199" i="26"/>
  <c r="R199" i="26"/>
  <c r="O200" i="26"/>
  <c r="R200" i="26"/>
  <c r="O201" i="26"/>
  <c r="R201" i="26"/>
  <c r="O202" i="26"/>
  <c r="R202" i="26"/>
  <c r="R203" i="26"/>
  <c r="R204" i="26"/>
  <c r="R205" i="26"/>
  <c r="O206" i="26"/>
  <c r="R206" i="26"/>
  <c r="O207" i="26"/>
  <c r="R207" i="26"/>
  <c r="O208" i="26"/>
  <c r="R208" i="26"/>
  <c r="O209" i="26"/>
  <c r="R209" i="26"/>
  <c r="O210" i="26"/>
  <c r="R210" i="26"/>
  <c r="O211" i="26"/>
  <c r="R211" i="26"/>
  <c r="R212" i="26"/>
  <c r="R213" i="26"/>
  <c r="R214" i="26"/>
  <c r="R215" i="26"/>
  <c r="R216" i="26"/>
  <c r="O217" i="26"/>
  <c r="R217" i="26"/>
  <c r="O218" i="26"/>
  <c r="R218" i="26"/>
  <c r="O219" i="26"/>
  <c r="R219" i="26"/>
  <c r="O220" i="26"/>
  <c r="R220" i="26"/>
  <c r="O221" i="26"/>
  <c r="R221" i="26"/>
  <c r="O222" i="26"/>
  <c r="R222" i="26"/>
  <c r="O223" i="26"/>
  <c r="R223" i="26"/>
  <c r="O224" i="26"/>
  <c r="R224" i="26"/>
  <c r="O225" i="26"/>
  <c r="R225" i="26"/>
  <c r="O226" i="26"/>
  <c r="R226" i="26"/>
  <c r="O227" i="26"/>
  <c r="R227" i="26"/>
  <c r="O228" i="26"/>
  <c r="R228" i="26"/>
  <c r="O229" i="26"/>
  <c r="R229" i="26"/>
  <c r="O230" i="26"/>
  <c r="R230" i="26"/>
  <c r="O231" i="26"/>
  <c r="R231" i="26"/>
  <c r="O232" i="26"/>
  <c r="R232" i="26"/>
  <c r="O233" i="26"/>
  <c r="R233" i="26"/>
  <c r="O234" i="26"/>
  <c r="R234" i="26"/>
  <c r="O235" i="26"/>
  <c r="R235" i="26"/>
  <c r="O236" i="26"/>
  <c r="R236" i="26"/>
  <c r="O237" i="26"/>
  <c r="R237" i="26"/>
  <c r="O238" i="26"/>
  <c r="R238" i="26"/>
  <c r="O239" i="26"/>
  <c r="R239" i="26"/>
  <c r="O240" i="26"/>
  <c r="R240" i="26"/>
  <c r="O241" i="26"/>
  <c r="R241" i="26"/>
  <c r="O242" i="26"/>
  <c r="R242" i="26"/>
  <c r="O243" i="26"/>
  <c r="R243" i="26"/>
  <c r="O244" i="26"/>
  <c r="R244" i="26"/>
  <c r="O245" i="26"/>
  <c r="R245" i="26"/>
  <c r="O246" i="26"/>
  <c r="R246" i="26"/>
  <c r="O247" i="26"/>
  <c r="R247" i="26"/>
  <c r="O248" i="26"/>
  <c r="R248" i="26"/>
  <c r="O249" i="26"/>
  <c r="R249" i="26"/>
  <c r="O250" i="26"/>
  <c r="R250" i="26"/>
  <c r="O251" i="26"/>
  <c r="R251" i="26"/>
  <c r="O252" i="26"/>
  <c r="R252" i="26"/>
  <c r="O253" i="26"/>
  <c r="R253" i="26"/>
  <c r="O254" i="26"/>
  <c r="R254" i="26"/>
  <c r="O255" i="26"/>
  <c r="R255" i="26"/>
  <c r="O256" i="26"/>
  <c r="R256" i="26"/>
  <c r="O257" i="26"/>
  <c r="R257" i="26"/>
  <c r="O258" i="26"/>
  <c r="R258" i="26"/>
  <c r="O259" i="26"/>
  <c r="R259" i="26"/>
  <c r="O260" i="26"/>
  <c r="R260" i="26"/>
  <c r="O261" i="26"/>
  <c r="R261" i="26"/>
  <c r="O262" i="26"/>
  <c r="R262" i="26"/>
  <c r="O263" i="26"/>
  <c r="R263" i="26"/>
  <c r="O264" i="26"/>
  <c r="R264" i="26"/>
  <c r="O265" i="26"/>
  <c r="R265" i="26"/>
  <c r="O266" i="26"/>
  <c r="R266" i="26"/>
  <c r="O267" i="26"/>
  <c r="R267" i="26"/>
  <c r="O268" i="26"/>
  <c r="R268" i="26"/>
  <c r="O269" i="26"/>
  <c r="R269" i="26"/>
  <c r="O270" i="26"/>
  <c r="R270" i="26"/>
  <c r="O271" i="26"/>
  <c r="R271" i="26"/>
  <c r="O272" i="26"/>
  <c r="R272" i="26"/>
  <c r="O273" i="26"/>
  <c r="R273" i="26"/>
  <c r="O274" i="26"/>
  <c r="R274" i="26"/>
  <c r="O275" i="26"/>
  <c r="R275" i="26"/>
  <c r="O276" i="26"/>
  <c r="R276" i="26"/>
  <c r="O277" i="26"/>
  <c r="R277" i="26"/>
  <c r="O278" i="26"/>
  <c r="R278" i="26"/>
  <c r="O279" i="26"/>
  <c r="R279" i="26"/>
  <c r="O280" i="26"/>
  <c r="R280" i="26"/>
  <c r="O281" i="26"/>
  <c r="R281" i="26"/>
  <c r="O282" i="26"/>
  <c r="R282" i="26"/>
  <c r="O283" i="26"/>
  <c r="R283" i="26"/>
  <c r="O284" i="26"/>
  <c r="R284" i="26"/>
  <c r="O285" i="26"/>
  <c r="R285" i="26"/>
  <c r="O286" i="26"/>
  <c r="R286" i="26"/>
  <c r="O287" i="26"/>
  <c r="R287" i="26"/>
  <c r="O288" i="26"/>
  <c r="R288" i="26"/>
  <c r="O289" i="26"/>
  <c r="R289" i="26"/>
  <c r="O290" i="26"/>
  <c r="R290" i="26"/>
  <c r="O291" i="26"/>
  <c r="R291" i="26"/>
  <c r="O292" i="26"/>
  <c r="R292" i="26"/>
  <c r="O293" i="26"/>
  <c r="R293" i="26"/>
  <c r="O294" i="26"/>
  <c r="R294" i="26"/>
  <c r="O295" i="26"/>
  <c r="R295" i="26"/>
  <c r="O296" i="26"/>
  <c r="R296" i="26"/>
  <c r="O297" i="26"/>
  <c r="R297" i="26"/>
  <c r="O298" i="26"/>
  <c r="R298" i="26"/>
  <c r="O299" i="26"/>
  <c r="R299" i="26"/>
  <c r="O300" i="26"/>
  <c r="R300" i="26"/>
  <c r="O301" i="26"/>
  <c r="R301" i="26"/>
  <c r="O302" i="26"/>
  <c r="R302" i="26"/>
  <c r="O303" i="26"/>
  <c r="R303" i="26"/>
  <c r="O304" i="26"/>
  <c r="R304" i="26"/>
  <c r="O305" i="26"/>
  <c r="R305" i="26"/>
  <c r="O306" i="26"/>
  <c r="R306" i="26"/>
  <c r="O307" i="26"/>
  <c r="R307" i="26"/>
  <c r="O308" i="26"/>
  <c r="R308" i="26"/>
  <c r="O309" i="26"/>
  <c r="R309" i="26"/>
  <c r="O310" i="26"/>
  <c r="O311" i="26"/>
  <c r="O312" i="26"/>
  <c r="O313" i="26"/>
  <c r="O314" i="26"/>
  <c r="R314" i="2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D1B135B-4BD1-4A20-9003-99B871DE69E2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B43FF25-6B23-4899-9F6A-3992677D92A5}" name="WorksheetConnection_DESPACHOS (2)!$B$7:$Z$314" type="102" refreshedVersion="8" minRefreshableVersion="5">
    <extLst>
      <ext xmlns:x15="http://schemas.microsoft.com/office/spreadsheetml/2010/11/main" uri="{DE250136-89BD-433C-8126-D09CA5730AF9}">
        <x15:connection id="Rango 1" autoDelete="1">
          <x15:rangePr sourceName="_xlcn.WorksheetConnection_DESPACHOS2B7Z314"/>
        </x15:connection>
      </ext>
    </extLst>
  </connection>
</connections>
</file>

<file path=xl/sharedStrings.xml><?xml version="1.0" encoding="utf-8"?>
<sst xmlns="http://schemas.openxmlformats.org/spreadsheetml/2006/main" count="3450" uniqueCount="943">
  <si>
    <t>PROCODE</t>
  </si>
  <si>
    <t>PROVIDI</t>
  </si>
  <si>
    <t>Chimaltenango</t>
  </si>
  <si>
    <t>Alta Verapaz</t>
  </si>
  <si>
    <t>Alcalde Municipal</t>
  </si>
  <si>
    <t>Huehuetenango</t>
  </si>
  <si>
    <t>PROACO</t>
  </si>
  <si>
    <t>Tubería</t>
  </si>
  <si>
    <t>Guatemala</t>
  </si>
  <si>
    <t>Jutiapa</t>
  </si>
  <si>
    <t>Sololá</t>
  </si>
  <si>
    <t>Arroz</t>
  </si>
  <si>
    <t>PROGRAMA</t>
  </si>
  <si>
    <t>CARGO</t>
  </si>
  <si>
    <t>COMUNIDAD BENEFICIADA</t>
  </si>
  <si>
    <t>MUNICIPIO</t>
  </si>
  <si>
    <t>DEPARTAMENTO</t>
  </si>
  <si>
    <t>Total general</t>
  </si>
  <si>
    <t>Zacapa</t>
  </si>
  <si>
    <t>Gualán</t>
  </si>
  <si>
    <t>Alcalde Auxiliar</t>
  </si>
  <si>
    <t>Quetzaltenango</t>
  </si>
  <si>
    <t>San Marcos</t>
  </si>
  <si>
    <t>Alcalde Comunitario</t>
  </si>
  <si>
    <t>Nuevo Progreso</t>
  </si>
  <si>
    <t>Retalhuleu</t>
  </si>
  <si>
    <t>San Felipe</t>
  </si>
  <si>
    <t>Totonicapán</t>
  </si>
  <si>
    <t>Quiché</t>
  </si>
  <si>
    <t>Petén</t>
  </si>
  <si>
    <t>Chiquimula</t>
  </si>
  <si>
    <t>Presidente del Consejo Comunitario de Desarrollo -COCODE-</t>
  </si>
  <si>
    <t>NO. PROYECTO</t>
  </si>
  <si>
    <t>VALOR TOTAL Q</t>
  </si>
  <si>
    <t xml:space="preserve">VALOR
UNITARIO </t>
  </si>
  <si>
    <t>CANTIDAD 
DOTADA</t>
  </si>
  <si>
    <t>DESCRIPCIÓN</t>
  </si>
  <si>
    <t>MATERIAL DOTADO</t>
  </si>
  <si>
    <t>NO.  DE ACTA</t>
  </si>
  <si>
    <t>DPI BENEFI.</t>
  </si>
  <si>
    <t>NOMBRE SOLICITANTE</t>
  </si>
  <si>
    <t>FECHA DE ENTREGA</t>
  </si>
  <si>
    <t>No.</t>
  </si>
  <si>
    <t>San Miguel Ixtahuacán</t>
  </si>
  <si>
    <t>Villa Nueva</t>
  </si>
  <si>
    <t>Agua Potable</t>
  </si>
  <si>
    <t>BENEFICIARIOS
DIRECTOS</t>
  </si>
  <si>
    <t>Baja Verapaz</t>
  </si>
  <si>
    <t>Suchitepéquez</t>
  </si>
  <si>
    <t>El Porvenir</t>
  </si>
  <si>
    <t>Colotenango</t>
  </si>
  <si>
    <t>San Sebastián Huehuetenango</t>
  </si>
  <si>
    <t>San Pedro Sacatepéquez</t>
  </si>
  <si>
    <t>Coordinador del Consejo Comunitario de Desarrollo -COCODE-</t>
  </si>
  <si>
    <t>Santiago Chimaltenango</t>
  </si>
  <si>
    <t>Concreto</t>
  </si>
  <si>
    <t>Concreto Premezclado Cupón</t>
  </si>
  <si>
    <t>Estación Total</t>
  </si>
  <si>
    <t>Coatepeque</t>
  </si>
  <si>
    <t>Tejutla</t>
  </si>
  <si>
    <t>Caserío Chavacal II</t>
  </si>
  <si>
    <t>Caserío Agua Sucia II</t>
  </si>
  <si>
    <t>Aldea Jolomijixito III</t>
  </si>
  <si>
    <t>Ayutla</t>
  </si>
  <si>
    <t>Aldea El Triunfo</t>
  </si>
  <si>
    <t>San Andrés Xecul</t>
  </si>
  <si>
    <t>Aldea Quiajolá</t>
  </si>
  <si>
    <t>Tajumulco</t>
  </si>
  <si>
    <t>Santa Ana Huista</t>
  </si>
  <si>
    <t>Barrio La Pedrera</t>
  </si>
  <si>
    <t>Arroz De 10 Kilos</t>
  </si>
  <si>
    <t>017-0-2024</t>
  </si>
  <si>
    <t>Tubo Diametro 8 Plgs X 6 Mts</t>
  </si>
  <si>
    <t>Tubo Diámetro 2 Plg X 6 Metros</t>
  </si>
  <si>
    <t>018-0-2024</t>
  </si>
  <si>
    <t>Tubo Diámetro 3 Plg X 6 Metros</t>
  </si>
  <si>
    <t>Las Cruces</t>
  </si>
  <si>
    <t>Santa Lucía Utatlán</t>
  </si>
  <si>
    <t>La Libertad</t>
  </si>
  <si>
    <t>Escuintla</t>
  </si>
  <si>
    <t>Sacatepéquez</t>
  </si>
  <si>
    <t>Aldea Xejuyup</t>
  </si>
  <si>
    <t>San Luis</t>
  </si>
  <si>
    <t>Parcelamiento Santa Fe</t>
  </si>
  <si>
    <t>Champerico</t>
  </si>
  <si>
    <t xml:space="preserve">Alcalde Municipal </t>
  </si>
  <si>
    <t>Sipacapa</t>
  </si>
  <si>
    <t>Aldea Las Minas</t>
  </si>
  <si>
    <t>Aldea Chamul</t>
  </si>
  <si>
    <t>San Pablo</t>
  </si>
  <si>
    <t>Caserío La Joyita</t>
  </si>
  <si>
    <t>Caserío La Cumbre</t>
  </si>
  <si>
    <t>Momostenango</t>
  </si>
  <si>
    <t>Catarina</t>
  </si>
  <si>
    <t>Cantón Margaritas</t>
  </si>
  <si>
    <t>San Pablo La Laguna</t>
  </si>
  <si>
    <t>Panel Solar</t>
  </si>
  <si>
    <t>Taller de Computación</t>
  </si>
  <si>
    <t>China Taiwan</t>
  </si>
  <si>
    <t>012-0-2023</t>
  </si>
  <si>
    <t>024-0-2024</t>
  </si>
  <si>
    <t>Mesa Bipersonal Escolar</t>
  </si>
  <si>
    <t>020-0-2024</t>
  </si>
  <si>
    <t>Proyector 3,400 Lumen</t>
  </si>
  <si>
    <t>Computadora de Escritorio</t>
  </si>
  <si>
    <t>Herramienta de Labranza</t>
  </si>
  <si>
    <t>025-0-2024</t>
  </si>
  <si>
    <t>Bomba De Plastico De 16 Litros</t>
  </si>
  <si>
    <t>1788 12854 1405</t>
  </si>
  <si>
    <t>GREGORIO BENJAMIN SOTO BARRIOS</t>
  </si>
  <si>
    <t>Chajul</t>
  </si>
  <si>
    <t>Aguacatán</t>
  </si>
  <si>
    <t>Santa Cruz Balanyá</t>
  </si>
  <si>
    <t>Estanzuela</t>
  </si>
  <si>
    <t>Colchonetas</t>
  </si>
  <si>
    <t>Estufa Ahorradora de Leña</t>
  </si>
  <si>
    <t>Estufa</t>
  </si>
  <si>
    <t>006-0-2024</t>
  </si>
  <si>
    <t>Cabecera Municipal</t>
  </si>
  <si>
    <t>001-0-2023</t>
  </si>
  <si>
    <t>Kit de Panel Solar</t>
  </si>
  <si>
    <t>030-0-2024</t>
  </si>
  <si>
    <t>Tubo Diametro 4 Plgs X 6 Mts</t>
  </si>
  <si>
    <t>Patulul</t>
  </si>
  <si>
    <t>San Juan Cotzal</t>
  </si>
  <si>
    <t>JACINTO SAMBRANO MEDINA</t>
  </si>
  <si>
    <t>1887 78586 1411</t>
  </si>
  <si>
    <t>259-2025</t>
  </si>
  <si>
    <t>Jocotán</t>
  </si>
  <si>
    <t>PETRONILO PÉREZ LÓPEZ</t>
  </si>
  <si>
    <t>1586 59457 2004</t>
  </si>
  <si>
    <t>052-0-2024</t>
  </si>
  <si>
    <t>Herramienta de Albañileria</t>
  </si>
  <si>
    <t>045-0-2024</t>
  </si>
  <si>
    <t>Cupón Techo Mínimo</t>
  </si>
  <si>
    <t>Cupones Canjeables Por Kit De Techo Minimo</t>
  </si>
  <si>
    <t>039-0-2024</t>
  </si>
  <si>
    <t>1974 83992 2003</t>
  </si>
  <si>
    <t>WILSON RUBÉN GUERRA PORTILLO</t>
  </si>
  <si>
    <t>Molino</t>
  </si>
  <si>
    <t>029-0-2024</t>
  </si>
  <si>
    <t>Estación Total Topográfica</t>
  </si>
  <si>
    <t>Tubo Diametro 1 1/2 Plgs X 6 Mts</t>
  </si>
  <si>
    <t>003-0-2024</t>
  </si>
  <si>
    <t>Colchoneta</t>
  </si>
  <si>
    <t>035-0-2024</t>
  </si>
  <si>
    <t>Kit Para Recolección De Agua De Lluvia</t>
  </si>
  <si>
    <t>El Asintal</t>
  </si>
  <si>
    <t>Tubo Diametro 6 Plgs X 6 Mts</t>
  </si>
  <si>
    <t>San Juan Ermita</t>
  </si>
  <si>
    <t>San Ildefonso Ixtahuacán</t>
  </si>
  <si>
    <t>Concepción Huista</t>
  </si>
  <si>
    <t>San Juan Atitán</t>
  </si>
  <si>
    <t>Barrio Santa Ana</t>
  </si>
  <si>
    <t>Aldea Piedras Blancas</t>
  </si>
  <si>
    <t>248-2025</t>
  </si>
  <si>
    <t>256-2025</t>
  </si>
  <si>
    <t>255-2025</t>
  </si>
  <si>
    <t>046-0-2024</t>
  </si>
  <si>
    <t>054-0-2024</t>
  </si>
  <si>
    <t>Hoz Dentada</t>
  </si>
  <si>
    <t>241-2025</t>
  </si>
  <si>
    <t>263-2025</t>
  </si>
  <si>
    <t>262-2025</t>
  </si>
  <si>
    <t>260-2025</t>
  </si>
  <si>
    <t>258-2025</t>
  </si>
  <si>
    <t>257-2025</t>
  </si>
  <si>
    <t>247-2025</t>
  </si>
  <si>
    <t>253-2025</t>
  </si>
  <si>
    <t>1997 05038 1327</t>
  </si>
  <si>
    <t>MIRZA JUDITH ARREAGA MEZA</t>
  </si>
  <si>
    <t>Pala Con Cabo</t>
  </si>
  <si>
    <t>Machete</t>
  </si>
  <si>
    <t>Azadon Con Cabo</t>
  </si>
  <si>
    <t>242-2025</t>
  </si>
  <si>
    <t>Zapotitlán</t>
  </si>
  <si>
    <t>Concepción Tutuapa</t>
  </si>
  <si>
    <t>042-0-2024</t>
  </si>
  <si>
    <t>Cupón Ecofiltro</t>
  </si>
  <si>
    <t>Cupones De Filtros De Agua De 22 Litros</t>
  </si>
  <si>
    <t>Molino Standard</t>
  </si>
  <si>
    <t>266-2025</t>
  </si>
  <si>
    <t>264-2025</t>
  </si>
  <si>
    <t>Salamá</t>
  </si>
  <si>
    <t>2201 28278 2215</t>
  </si>
  <si>
    <t>GLENDA ELIZABETH CALDERÓN CORTEZ</t>
  </si>
  <si>
    <t>Caserío Prados</t>
  </si>
  <si>
    <t>Pasaco</t>
  </si>
  <si>
    <t>001-0-2025</t>
  </si>
  <si>
    <t xml:space="preserve">Tanque Flexible </t>
  </si>
  <si>
    <t>1575 85948 0711</t>
  </si>
  <si>
    <t>ANTONIO TAX LÓPEZ</t>
  </si>
  <si>
    <t>1971 21349 0715</t>
  </si>
  <si>
    <t>271-2025</t>
  </si>
  <si>
    <t>270-2025</t>
  </si>
  <si>
    <t>269-2025</t>
  </si>
  <si>
    <t>268-2025</t>
  </si>
  <si>
    <t>267-2025</t>
  </si>
  <si>
    <t>318-2025</t>
  </si>
  <si>
    <t>265-2025</t>
  </si>
  <si>
    <t>251-2025</t>
  </si>
  <si>
    <t>239-2025</t>
  </si>
  <si>
    <t>San Cristóbal Verapaz</t>
  </si>
  <si>
    <t>237-2025</t>
  </si>
  <si>
    <t>236-2025</t>
  </si>
  <si>
    <t>229-2025</t>
  </si>
  <si>
    <t>231-2025</t>
  </si>
  <si>
    <t>235-2025</t>
  </si>
  <si>
    <t>234-2025</t>
  </si>
  <si>
    <t>233-2025</t>
  </si>
  <si>
    <t>232-2025</t>
  </si>
  <si>
    <t>230-2025</t>
  </si>
  <si>
    <t>2488 41033 1603</t>
  </si>
  <si>
    <t>CELSO GUÉ GUÁ</t>
  </si>
  <si>
    <t>228-2025</t>
  </si>
  <si>
    <t>227-2025</t>
  </si>
  <si>
    <t>226-2025</t>
  </si>
  <si>
    <t>225-2025</t>
  </si>
  <si>
    <t>224-2025</t>
  </si>
  <si>
    <t>223-2025</t>
  </si>
  <si>
    <t>222-2025</t>
  </si>
  <si>
    <t>Alcaldesa Comunitaria</t>
  </si>
  <si>
    <t>Comapa</t>
  </si>
  <si>
    <t>San Antonio Sacatepéquez</t>
  </si>
  <si>
    <t>Malacatán</t>
  </si>
  <si>
    <t>Presidenta del Consejo Comunitario de Desarrollo -COCODE-</t>
  </si>
  <si>
    <t>1788 45167 1320</t>
  </si>
  <si>
    <t>FERNANDO ROMEO GREGORIO VELÁSQUEZ</t>
  </si>
  <si>
    <t>374-2025</t>
  </si>
  <si>
    <t>373-2025</t>
  </si>
  <si>
    <t>372-2025</t>
  </si>
  <si>
    <t>371-2025</t>
  </si>
  <si>
    <t>370-2025</t>
  </si>
  <si>
    <t>369-2025</t>
  </si>
  <si>
    <t>Chuzo</t>
  </si>
  <si>
    <t>368-2025</t>
  </si>
  <si>
    <t>367-2025</t>
  </si>
  <si>
    <t>366-2025</t>
  </si>
  <si>
    <t>365-2025</t>
  </si>
  <si>
    <t>364-2025</t>
  </si>
  <si>
    <t>363-2025</t>
  </si>
  <si>
    <t>1758 39905 0701</t>
  </si>
  <si>
    <t>EDGAR ADOLFO MAGZUL MELETZ</t>
  </si>
  <si>
    <t>Primer Nivel, del Caserío El Paraíso, Aldea los Encuentros</t>
  </si>
  <si>
    <t>362-2025</t>
  </si>
  <si>
    <t>064-0-2024</t>
  </si>
  <si>
    <t>2850 81772 1611</t>
  </si>
  <si>
    <t>EDIN ROLANDO POP CHOC</t>
  </si>
  <si>
    <t>Lanquín</t>
  </si>
  <si>
    <t>Donación China Taiwan</t>
  </si>
  <si>
    <t>361-2025</t>
  </si>
  <si>
    <t>2452 86659 0101</t>
  </si>
  <si>
    <t>VIVIAN GABRIELA MAYORGA MAYORGA DE ESTRADA</t>
  </si>
  <si>
    <t>Gobernación Departamental</t>
  </si>
  <si>
    <t>360-2025</t>
  </si>
  <si>
    <t>359-2025</t>
  </si>
  <si>
    <t>1835 06537 1325</t>
  </si>
  <si>
    <t>JUAN NICOLAS FELIPE</t>
  </si>
  <si>
    <t>San Sebastian Coatán</t>
  </si>
  <si>
    <t>1976 43817 1605</t>
  </si>
  <si>
    <t>CARLOS ENRIQUE ALEJANDRO CHITAY CAAL</t>
  </si>
  <si>
    <t>Tamahú</t>
  </si>
  <si>
    <t>426-2025</t>
  </si>
  <si>
    <t>1977 67672 2211</t>
  </si>
  <si>
    <t>CESAR ESTUARDO VASQUEZ RECINOS</t>
  </si>
  <si>
    <t>425-2025</t>
  </si>
  <si>
    <t>1793 04690 2210</t>
  </si>
  <si>
    <t>HILMAR EDGARDO QUIÑONEZ Y QUIÑONEZ</t>
  </si>
  <si>
    <t>424-2025</t>
  </si>
  <si>
    <t>1840 21227 1105</t>
  </si>
  <si>
    <t>Vicepresidenta del Consejo Comunitario de Desarrollo -COCODE-</t>
  </si>
  <si>
    <t>GLENDY SANDRITA CHAN MAZARIEGOS</t>
  </si>
  <si>
    <t>Comunidad Las Victorias 1 y 2 Barcenas zona 3</t>
  </si>
  <si>
    <t>423-2025</t>
  </si>
  <si>
    <t>1919 93360 1211</t>
  </si>
  <si>
    <t>Gobernador Departamental</t>
  </si>
  <si>
    <t>FERNANDO ANTONIO MAZARRIEGOS BARRIOS</t>
  </si>
  <si>
    <t>422-2025</t>
  </si>
  <si>
    <t>2837 75106 1101</t>
  </si>
  <si>
    <t>MARCOS ANTULIO MORALES MEJIA</t>
  </si>
  <si>
    <t>Cantón Concepción Ocosito</t>
  </si>
  <si>
    <t>421-2025</t>
  </si>
  <si>
    <t>1701 03080 1215</t>
  </si>
  <si>
    <t>RUFINO LORENZO RAMOS MATUL</t>
  </si>
  <si>
    <t>Caserío 20 de abril</t>
  </si>
  <si>
    <t>Tubo Diametro 10 Plgs X 6 Mts</t>
  </si>
  <si>
    <t>358-2025</t>
  </si>
  <si>
    <t>2597 19668 1216</t>
  </si>
  <si>
    <t>MARLENY HERNÁNDEZ ROBLES DE ARRIOLA</t>
  </si>
  <si>
    <t>Casco Urbano</t>
  </si>
  <si>
    <t>Tubo PVC Anaranjado Diametro 3 PLGS X LRG 6 MTS</t>
  </si>
  <si>
    <t>357-2025</t>
  </si>
  <si>
    <t>2306 11753 1301</t>
  </si>
  <si>
    <t>DAVID MANUEL GÓMEZ RIVAS</t>
  </si>
  <si>
    <t>zona dos, Cabecera Municipal</t>
  </si>
  <si>
    <t>356-2025</t>
  </si>
  <si>
    <t>2082 44980 1301</t>
  </si>
  <si>
    <t>JACKELINE MARIAGNA SUCELY AGUSTÍN MARTÍNEZ</t>
  </si>
  <si>
    <t>Primer Carrizal zona 3</t>
  </si>
  <si>
    <t>355-2025</t>
  </si>
  <si>
    <t>3461 04092 1420</t>
  </si>
  <si>
    <t>BASILIO MATEO MARCOS</t>
  </si>
  <si>
    <t>Caserío San Juan las Palmas</t>
  </si>
  <si>
    <t>Barillas</t>
  </si>
  <si>
    <t>354-2025</t>
  </si>
  <si>
    <t>2837 78628 1331</t>
  </si>
  <si>
    <t>LEIDY YADIRA MÉNDEZ GASPAR DE VALENZUELA</t>
  </si>
  <si>
    <t>Aldea Terrero Pinalito</t>
  </si>
  <si>
    <t>353-2025</t>
  </si>
  <si>
    <t>3880 84839 1309</t>
  </si>
  <si>
    <t>ENRIQUE ORTÍZ MALDONADO</t>
  </si>
  <si>
    <t>Caserío Xacalá de la Aldea el papal</t>
  </si>
  <si>
    <t>352-2025</t>
  </si>
  <si>
    <t>2127 66120 1326</t>
  </si>
  <si>
    <t>LORENZO GONZÁLEZ FRANCISCO</t>
  </si>
  <si>
    <t>Caserío Libertad La Soledad</t>
  </si>
  <si>
    <t>420-2025</t>
  </si>
  <si>
    <t>1910 39217 0907</t>
  </si>
  <si>
    <t xml:space="preserve">FIDEL LUCAS MOLINA </t>
  </si>
  <si>
    <t>Cajolá</t>
  </si>
  <si>
    <t>418-2025</t>
  </si>
  <si>
    <t>1720 03377 1322</t>
  </si>
  <si>
    <t>GABRIEL RAMÍREZ VARGAS</t>
  </si>
  <si>
    <t>417-2025</t>
  </si>
  <si>
    <t>1740 59442 1322</t>
  </si>
  <si>
    <t>MARCIAL RECINOS CARDONA</t>
  </si>
  <si>
    <t>Cantón Unión</t>
  </si>
  <si>
    <t>416-2025</t>
  </si>
  <si>
    <t>1605 33007 1320</t>
  </si>
  <si>
    <t>Presidente de la Comisión de Agricultores y Artesanías</t>
  </si>
  <si>
    <t>AQUILINO SALES HERNÁNDEZ</t>
  </si>
  <si>
    <t>415-2025</t>
  </si>
  <si>
    <t>3881 02241 1322</t>
  </si>
  <si>
    <t>GASPAR RAMIREZ JUAN</t>
  </si>
  <si>
    <t>Aldea Ap</t>
  </si>
  <si>
    <t>414-2025</t>
  </si>
  <si>
    <t>2661 39760 1607</t>
  </si>
  <si>
    <t>RAMIRO CHOC TIUL</t>
  </si>
  <si>
    <t>Aldea Samilhá I</t>
  </si>
  <si>
    <t>Santa Catarina la Tinta</t>
  </si>
  <si>
    <t>413-2025</t>
  </si>
  <si>
    <t>2491 27989 1607</t>
  </si>
  <si>
    <t>JOSÉ CAN CHÉ</t>
  </si>
  <si>
    <t>412-2025</t>
  </si>
  <si>
    <t>2372 82119 1607</t>
  </si>
  <si>
    <t>ANGEL CHOC CHUB</t>
  </si>
  <si>
    <t>Caserío El Palomar</t>
  </si>
  <si>
    <t>411-2025</t>
  </si>
  <si>
    <t>1927 26567 1608</t>
  </si>
  <si>
    <t>LUIS WENCESLAO CAAL TZI</t>
  </si>
  <si>
    <t>410-2025</t>
  </si>
  <si>
    <t>2611 91071 1608</t>
  </si>
  <si>
    <t>MARIANO MAQUIN CHUB</t>
  </si>
  <si>
    <t>409-2025</t>
  </si>
  <si>
    <t>2396 36627 1804</t>
  </si>
  <si>
    <t>JUANA DE JESÚS ORELLANA HERNÁNDEZ</t>
  </si>
  <si>
    <t>408-2025</t>
  </si>
  <si>
    <t>1726 45271 1805</t>
  </si>
  <si>
    <t>DELIA MONROY</t>
  </si>
  <si>
    <t>407-2025</t>
  </si>
  <si>
    <t>1721 25863 1805</t>
  </si>
  <si>
    <t>JOSÉ OBDULIO PINTO VIDES</t>
  </si>
  <si>
    <t>Poptún</t>
  </si>
  <si>
    <t>406-2025</t>
  </si>
  <si>
    <t>405-2025</t>
  </si>
  <si>
    <t>2608 70307 1603</t>
  </si>
  <si>
    <t>OSCAR CHUB MORÁN</t>
  </si>
  <si>
    <t>Caserío Mexabaj</t>
  </si>
  <si>
    <t>404-2025</t>
  </si>
  <si>
    <t>1971 60891 1603</t>
  </si>
  <si>
    <t>AMANDA CONSUELO CHÉN GUALIM</t>
  </si>
  <si>
    <t>Caserío Chipozo</t>
  </si>
  <si>
    <t>403-2025</t>
  </si>
  <si>
    <t>1821 40601 1603</t>
  </si>
  <si>
    <t>EDGAR EFRAIN YUJÁ CAL</t>
  </si>
  <si>
    <t>Caserío Guachtuhq’</t>
  </si>
  <si>
    <t>351-2025</t>
  </si>
  <si>
    <t>1806 66401 0506</t>
  </si>
  <si>
    <t>Consejo Comunitarios de Desarrollo -COCODE-</t>
  </si>
  <si>
    <t>WILSON REVOLORIO FLORES</t>
  </si>
  <si>
    <t>Caserío el Olvido</t>
  </si>
  <si>
    <t>San Andrés Villa Seca</t>
  </si>
  <si>
    <t>402-2025</t>
  </si>
  <si>
    <t>1942 95923 1316</t>
  </si>
  <si>
    <t xml:space="preserve">JAIME AUGUSTO HERNÁNDEZ GODÍNEZ </t>
  </si>
  <si>
    <t>2669 53387 1311</t>
  </si>
  <si>
    <t>HÉCTOR LÓPEZ MÉNDEZ</t>
  </si>
  <si>
    <t>Aldea Nueva Esperanza Malacatan</t>
  </si>
  <si>
    <t>1703 35976 1311</t>
  </si>
  <si>
    <t>JUAN PÉREZ GÓMEZ</t>
  </si>
  <si>
    <t>Cerrito del Maíz zona 4</t>
  </si>
  <si>
    <t>1594 96241 1311</t>
  </si>
  <si>
    <t>Representante Legal del Consejo Comunitario de Desarrollo -COCODE-</t>
  </si>
  <si>
    <t>ALVARO RUBEÍN VÁSQUEZ PÉREZ</t>
  </si>
  <si>
    <t>Caserío La Montañita</t>
  </si>
  <si>
    <t>1832 52578 1322</t>
  </si>
  <si>
    <t>JOSÉ MIGUEL FRANCISCO JOSÉ</t>
  </si>
  <si>
    <t>Caserío Yulhuitz</t>
  </si>
  <si>
    <t>1970 60811 1331</t>
  </si>
  <si>
    <t>TIBURCIO HERMAS SILVESTRE HERNÁNDEZ</t>
  </si>
  <si>
    <t>Cantón San Juan</t>
  </si>
  <si>
    <t>1761 48302 1326</t>
  </si>
  <si>
    <t>Vicepresidente del Consejo Comunitario de Desarrollo -COCODE-</t>
  </si>
  <si>
    <t>DAVID PEDRO SALES</t>
  </si>
  <si>
    <t>396-2025</t>
  </si>
  <si>
    <t>1654 70941 0410</t>
  </si>
  <si>
    <t>ENIO OSWALDO JUÁREZ ROQUEL</t>
  </si>
  <si>
    <t>395-2025</t>
  </si>
  <si>
    <t>1775 14825 0920</t>
  </si>
  <si>
    <t>PEDRO LUIS LÓPEZ ANGEL</t>
  </si>
  <si>
    <t>comunidad Nuevo Chuatuj Zona siete (7)</t>
  </si>
  <si>
    <t>394-2025</t>
  </si>
  <si>
    <t>FIDEL LUCAS MOLINA</t>
  </si>
  <si>
    <t>393-2025</t>
  </si>
  <si>
    <t>1935 70432 1212</t>
  </si>
  <si>
    <t>Presidente Consejo Comunitario de Desarrollo -COCODE-</t>
  </si>
  <si>
    <t>SELVIS SALATIEL RAMIREZ CARRETO</t>
  </si>
  <si>
    <t>Cantón San Luis Naranjo</t>
  </si>
  <si>
    <t>326-2025</t>
  </si>
  <si>
    <t>392-2025</t>
  </si>
  <si>
    <t>1993 99735 1104</t>
  </si>
  <si>
    <t>CARLOS ORACIO CITALAN PAZ</t>
  </si>
  <si>
    <t>Lotificación Nuevo Amanecer Cantón Dolores Zona 6</t>
  </si>
  <si>
    <t>325-2025</t>
  </si>
  <si>
    <t>391-2025</t>
  </si>
  <si>
    <t>1982 54571 0506</t>
  </si>
  <si>
    <t>OLGA PATRICIA GARCIA GARCIA</t>
  </si>
  <si>
    <t>Prados de Flamenco Fase II zona 4</t>
  </si>
  <si>
    <t>390-2025</t>
  </si>
  <si>
    <t>1896 07521 1101</t>
  </si>
  <si>
    <t>FREDY GAMALIEL PEREZ  SAQUIC</t>
  </si>
  <si>
    <t>389-2025</t>
  </si>
  <si>
    <t>1923 75938 1101</t>
  </si>
  <si>
    <t>EDGAR DANILO LOPEZ PEREZ</t>
  </si>
  <si>
    <t>Aldea Las Pilas Sector II</t>
  </si>
  <si>
    <t>387-2025</t>
  </si>
  <si>
    <t>386-2025</t>
  </si>
  <si>
    <t>385-2025</t>
  </si>
  <si>
    <t>GASPAR IXCAYA CULUM</t>
  </si>
  <si>
    <t>384-2025</t>
  </si>
  <si>
    <t>Santa Catarina Palopó</t>
  </si>
  <si>
    <t>022-0-2024</t>
  </si>
  <si>
    <t>Repello</t>
  </si>
  <si>
    <t>Cupones de Mortero Premezclado</t>
  </si>
  <si>
    <t>350-2025</t>
  </si>
  <si>
    <t>1987 95319 1319</t>
  </si>
  <si>
    <t>RUDY VELÁSQUEZ LÓPEZ</t>
  </si>
  <si>
    <t>383-2025</t>
  </si>
  <si>
    <t>1579 49281 1501</t>
  </si>
  <si>
    <t>RAMÓN SOLOMAN CAHUEC</t>
  </si>
  <si>
    <t>Aldea Santa Inés Chivac II</t>
  </si>
  <si>
    <t>382-2025</t>
  </si>
  <si>
    <t>1918 26715 1506</t>
  </si>
  <si>
    <t>JOSÉ ISRAEL LÓPEZ GALEANO</t>
  </si>
  <si>
    <t>Aldea Los Magueyes</t>
  </si>
  <si>
    <t>381-2025</t>
  </si>
  <si>
    <t>3857 84201 1501</t>
  </si>
  <si>
    <t>RICARDO SUCUP CAHUEC</t>
  </si>
  <si>
    <t>Aldea Candelaria Las Palmas</t>
  </si>
  <si>
    <t>380-2025</t>
  </si>
  <si>
    <t>1911 21622 1501</t>
  </si>
  <si>
    <t>GABINO TISTA IXCOPAL</t>
  </si>
  <si>
    <t>Aldea Santa Inés Chivac Sector I</t>
  </si>
  <si>
    <t>379-2025</t>
  </si>
  <si>
    <t>1821 71078 1501</t>
  </si>
  <si>
    <t>JORGE BOLVITO MARROQUIN</t>
  </si>
  <si>
    <t>Aldea Las Cuevas</t>
  </si>
  <si>
    <t>378-2025</t>
  </si>
  <si>
    <t>3682 20583 1501</t>
  </si>
  <si>
    <t>DAVID RAMIREZ GALEANO</t>
  </si>
  <si>
    <t>Aldea Las Cureñas</t>
  </si>
  <si>
    <t>349-2025</t>
  </si>
  <si>
    <t>1632 49431 1216</t>
  </si>
  <si>
    <t>DAVID LEONEL PÉREZ MONZON</t>
  </si>
  <si>
    <t>Caserío Las Pilas</t>
  </si>
  <si>
    <t>376-2025</t>
  </si>
  <si>
    <t>2249 36948 1311</t>
  </si>
  <si>
    <t>Secretario del Consejo Comunitario de Desarrollo -COCODE-</t>
  </si>
  <si>
    <t>MARIANO LEONEL LOPEZ VELASQUEZ</t>
  </si>
  <si>
    <t>Zona 4 Parcelamiento Caballo Blanco</t>
  </si>
  <si>
    <t>1961 48545 1106</t>
  </si>
  <si>
    <t>VILMA AMPARO MUÑOZ GUTIERREZ DE SOC</t>
  </si>
  <si>
    <t>Cantón Sununché Uno</t>
  </si>
  <si>
    <t>1937 96902 1018</t>
  </si>
  <si>
    <t>RUDI EDUARDO EDELMAN COP</t>
  </si>
  <si>
    <t>Zunilito</t>
  </si>
  <si>
    <t>2492 70021 1202</t>
  </si>
  <si>
    <t>MARY CECILIA CIFUENTES NAVARRO DE MIRANDA</t>
  </si>
  <si>
    <t>Cantón Monterrey Aldea Santa Teresa</t>
  </si>
  <si>
    <t>2601 36603 1101</t>
  </si>
  <si>
    <t>RAMIRO VILLATORO IZARA</t>
  </si>
  <si>
    <t>1737 57049 1008</t>
  </si>
  <si>
    <t>PABLO HERNANDEZ LÓPEZ</t>
  </si>
  <si>
    <t>Samayac</t>
  </si>
  <si>
    <t>348-2025</t>
  </si>
  <si>
    <t>2591 68653 1109</t>
  </si>
  <si>
    <t>EDILBERTO GOMEZ GUTIERREZ</t>
  </si>
  <si>
    <t>Colonia El Abrigo</t>
  </si>
  <si>
    <t>347-2025</t>
  </si>
  <si>
    <t>346-2025</t>
  </si>
  <si>
    <t>2295 27884 1101</t>
  </si>
  <si>
    <t>ABNER ORNÁN LORENZO CASTRO</t>
  </si>
  <si>
    <t>2368 66729 1103</t>
  </si>
  <si>
    <t>JOB LEVI MARTINEZ MAZARIEGOS</t>
  </si>
  <si>
    <t>Comunidad El Esfuerzo</t>
  </si>
  <si>
    <t>Santa Cruz Mulua</t>
  </si>
  <si>
    <t>1646 44032 1002</t>
  </si>
  <si>
    <t>JOSE MIGUEL SANCHEZ LÓPEZ</t>
  </si>
  <si>
    <t>Cantón Pajales Sector Sis</t>
  </si>
  <si>
    <t>1961 52682 1103</t>
  </si>
  <si>
    <t>FREDY ORLANDO HERNÁNDEZ MONTERROSO</t>
  </si>
  <si>
    <t>Cantón Siglo II</t>
  </si>
  <si>
    <t>Santa Cruz Muluá</t>
  </si>
  <si>
    <t>2396 36848 1101</t>
  </si>
  <si>
    <t>ARMANDO MALDONADO MALDONADO</t>
  </si>
  <si>
    <t>Sector las Brisas Parcelamiento Santa Fe</t>
  </si>
  <si>
    <t>1653 03816 0805</t>
  </si>
  <si>
    <t>MANUEL JESÚS PÉREZ AJTÚN</t>
  </si>
  <si>
    <t>254-2025</t>
  </si>
  <si>
    <t>1832 09389 0805</t>
  </si>
  <si>
    <t>EDGAR SANTIAGO TZOC ZARATE</t>
  </si>
  <si>
    <t>Barrio Santa Catarina</t>
  </si>
  <si>
    <t>1785 89705 1105</t>
  </si>
  <si>
    <t>JOSÉ ANTONIO CUSTODIO GARCIA</t>
  </si>
  <si>
    <t>Cantón Tierra Colorada</t>
  </si>
  <si>
    <t>252-2025</t>
  </si>
  <si>
    <t>2596 49791 1105</t>
  </si>
  <si>
    <t>SANDRA MARIVEL HERRERA</t>
  </si>
  <si>
    <t>Comunidad Ortíz Candelaria</t>
  </si>
  <si>
    <t>1650 35331 2214</t>
  </si>
  <si>
    <t>CARLOS FRANCISCO SÁNCHEZ ARÉVALO</t>
  </si>
  <si>
    <t>Aldea San Fernando Chipó</t>
  </si>
  <si>
    <t>Santa Bárbara</t>
  </si>
  <si>
    <t>250-2025</t>
  </si>
  <si>
    <t>Gobernadora Titular del Departamento de Escuintla.</t>
  </si>
  <si>
    <t>345-2025</t>
  </si>
  <si>
    <t>JOSÉ ANTONIO CUSTODIO GARCÍA</t>
  </si>
  <si>
    <t>1888 41725 1105</t>
  </si>
  <si>
    <t>CARLOS ROLANDO MORALES YAC</t>
  </si>
  <si>
    <t>Aldea Fegua</t>
  </si>
  <si>
    <t>1747 27003 1017</t>
  </si>
  <si>
    <t>JUAN PABLO CHÁVEZ VELÁSQUEZ</t>
  </si>
  <si>
    <t>Santo Tomas la Unión</t>
  </si>
  <si>
    <t>3248 07740 1007</t>
  </si>
  <si>
    <t>MILDRED LORENA SALVADOR DE LEÓN</t>
  </si>
  <si>
    <t>Aldea el Espino</t>
  </si>
  <si>
    <t>San Lorenzo</t>
  </si>
  <si>
    <t>1731 26693 1010</t>
  </si>
  <si>
    <t>ADRIÁN QUEZADA ORTIZ</t>
  </si>
  <si>
    <t>Sector San Luis Chichoy Aldea el Triunfo</t>
  </si>
  <si>
    <t>San Antonio Suchitepéquez</t>
  </si>
  <si>
    <t>344-2025</t>
  </si>
  <si>
    <t>2601 50665 1205</t>
  </si>
  <si>
    <t>JORGE ROLANDO PÉREZ DOMINGO</t>
  </si>
  <si>
    <t>343-2025</t>
  </si>
  <si>
    <t>2725 59628 1206</t>
  </si>
  <si>
    <t>JOSE ABEL PÉREZ JACOBO</t>
  </si>
  <si>
    <t>342-2025</t>
  </si>
  <si>
    <t>3446 76757 1225</t>
  </si>
  <si>
    <t>GUTEMBERG YEFERSON AGUILAR AGUILAR</t>
  </si>
  <si>
    <t>Cantón Los Aguilar</t>
  </si>
  <si>
    <t>San Cristóbal Cucho</t>
  </si>
  <si>
    <t>341-2025</t>
  </si>
  <si>
    <t>1852 28186 1225</t>
  </si>
  <si>
    <t>OSMAR OBDULIO LÓPEZ RAMIREZ</t>
  </si>
  <si>
    <t>340-2025</t>
  </si>
  <si>
    <t>1761 32600 1210</t>
  </si>
  <si>
    <t>BUENAVENTURA FRANCISCO ORTEGA VELÁSQUEZ</t>
  </si>
  <si>
    <t>339-2025</t>
  </si>
  <si>
    <t>1926 72681 1226</t>
  </si>
  <si>
    <t>BERNARDO CONSTANZA LÓPEZ</t>
  </si>
  <si>
    <t>338-2025</t>
  </si>
  <si>
    <t>1851 17945 1203</t>
  </si>
  <si>
    <t>OSCAR JONATÁN PÉREZ CARDONA</t>
  </si>
  <si>
    <t>337-2025</t>
  </si>
  <si>
    <t>2686 42788 1205</t>
  </si>
  <si>
    <t>SANTOS VIRGILIO DOMINGO CINTO</t>
  </si>
  <si>
    <t>Caserío Tierra Colorada</t>
  </si>
  <si>
    <t>336-2025</t>
  </si>
  <si>
    <t>335-2025</t>
  </si>
  <si>
    <t>2141 72546 1216</t>
  </si>
  <si>
    <t>ABNER ELIUD CASTAÑON VELÁSQUEZ</t>
  </si>
  <si>
    <t>334-2025</t>
  </si>
  <si>
    <t>1893 90034 1201</t>
  </si>
  <si>
    <t>ELMER MELVIN RODRÍGUEZ ALFARO</t>
  </si>
  <si>
    <t>Cantón Los Puentes, Aldea San Sebastián</t>
  </si>
  <si>
    <t>Tubo Diametro 12 Plgs X 6 Mts</t>
  </si>
  <si>
    <t>333-2025</t>
  </si>
  <si>
    <t>2267 48790 1215</t>
  </si>
  <si>
    <t>MYNOR RAFAEL LÓPEZ SAMAYOA</t>
  </si>
  <si>
    <t>332-2025</t>
  </si>
  <si>
    <t>1895 18340 0306</t>
  </si>
  <si>
    <t>Gobernadora Departamental de Sacatepéquez</t>
  </si>
  <si>
    <t>MARIA ANGELINA ASPUAC CON</t>
  </si>
  <si>
    <t>1873 56750 1014</t>
  </si>
  <si>
    <t>JAIRO RUBEN TZOC SANGEL</t>
  </si>
  <si>
    <t>Barrio El Triunfo Sector Madre Vieja</t>
  </si>
  <si>
    <t>2657 37761 1101</t>
  </si>
  <si>
    <t>JUAN CARLOS ESCOBAR MALDONADO</t>
  </si>
  <si>
    <t>Nuevo San Carlos</t>
  </si>
  <si>
    <t>2215 98138 0806</t>
  </si>
  <si>
    <t>DIEGO LUX LUX</t>
  </si>
  <si>
    <t>Pueblo Nuevo</t>
  </si>
  <si>
    <t>1715 96587 1001</t>
  </si>
  <si>
    <t>MANOLO ENRIQUE LAPOYEU GREGORIO</t>
  </si>
  <si>
    <t>246-2025</t>
  </si>
  <si>
    <t>2243 89939 1208</t>
  </si>
  <si>
    <t>JUAN FRANCISCO LÓPEZ DÍAZ</t>
  </si>
  <si>
    <t>Río Bravo</t>
  </si>
  <si>
    <t>Carreta de Mano</t>
  </si>
  <si>
    <t>331-2025</t>
  </si>
  <si>
    <t>330-2025</t>
  </si>
  <si>
    <t>1970 20119 1209</t>
  </si>
  <si>
    <t>ALFONSO MOISÉS ROMERO</t>
  </si>
  <si>
    <t>1808 89494 0506</t>
  </si>
  <si>
    <t>2268 02264 0501</t>
  </si>
  <si>
    <t>Representante del Consejo Comunitario de Desarrollo -COCODE-</t>
  </si>
  <si>
    <t>JOHANA FERNANDA DE PAZ GONZÁLEZ DE BONILLA</t>
  </si>
  <si>
    <t>JUAN BAUTISTA BARTOLÓN DÍAZ</t>
  </si>
  <si>
    <t>Aldea Cuevas del Platanillo</t>
  </si>
  <si>
    <t>Sibinal</t>
  </si>
  <si>
    <t>329-2025</t>
  </si>
  <si>
    <t>1750 60460 1206</t>
  </si>
  <si>
    <t>OFELIO JOEL MORALES SIMÓN</t>
  </si>
  <si>
    <t>1685 03719 1208</t>
  </si>
  <si>
    <t>AMILCAR PASCUAL BRAVO ROBLERO</t>
  </si>
  <si>
    <t>Caserío Unión Reforma</t>
  </si>
  <si>
    <t>1668 95342 1208</t>
  </si>
  <si>
    <t>ABILIO UBALDO ROBLERO HERNANDEZ</t>
  </si>
  <si>
    <t>Aldea María Cecilia</t>
  </si>
  <si>
    <t>1774 53761 0909</t>
  </si>
  <si>
    <t>OTTO FRANCISCO CASTILLO BAUTISTA</t>
  </si>
  <si>
    <t>1878 83416 1226</t>
  </si>
  <si>
    <t>RUBÉN ALFONSO RUÍZ OROZCO</t>
  </si>
  <si>
    <t>Caserío Salem, Aldea Poj</t>
  </si>
  <si>
    <t>1761 75490 1804</t>
  </si>
  <si>
    <t>MARIBEL LIMA NAJERA</t>
  </si>
  <si>
    <t>Urbanización el Triunfo</t>
  </si>
  <si>
    <t>2500 01764 1602</t>
  </si>
  <si>
    <t>EFRAIN EUSEBIO OLIVA ESTRADA</t>
  </si>
  <si>
    <t>1657 47994 1226</t>
  </si>
  <si>
    <t>JULIO ANTONIO LÓPEZ Y LÓPEZ</t>
  </si>
  <si>
    <t>328-2025</t>
  </si>
  <si>
    <t>2517 37225 1217</t>
  </si>
  <si>
    <t>ISEL ANELÍ SUÑIGA MORFÍN</t>
  </si>
  <si>
    <t>Rastrillo Con Cabo</t>
  </si>
  <si>
    <t>327-2025</t>
  </si>
  <si>
    <t>E547371241</t>
  </si>
  <si>
    <t>Rastrillo</t>
  </si>
  <si>
    <t>2239 10813 0807</t>
  </si>
  <si>
    <t>JUAN CHIVALÁN TIU</t>
  </si>
  <si>
    <t>Santa Lucía la Reforma</t>
  </si>
  <si>
    <t>323-2025</t>
  </si>
  <si>
    <t>1793 59096 0804</t>
  </si>
  <si>
    <t>Presidente del Comité Construcción Sistema de Alcantarillado Sanitario</t>
  </si>
  <si>
    <t>MARTIN OSORIO RALAC</t>
  </si>
  <si>
    <t>322-2025</t>
  </si>
  <si>
    <t>321-2025</t>
  </si>
  <si>
    <t>2322 38464 1202</t>
  </si>
  <si>
    <t>LUIS AROLDO RIVERA JOACHIN</t>
  </si>
  <si>
    <t>320-2025</t>
  </si>
  <si>
    <t>1991 64932 0802</t>
  </si>
  <si>
    <t>CARLOS ENRIQUE SAY MUTZ</t>
  </si>
  <si>
    <t>San Cristóbal Totonicapán</t>
  </si>
  <si>
    <t>1762 22278 1901</t>
  </si>
  <si>
    <t>ERLIN OMAR ORTIZ GALDAMEZ</t>
  </si>
  <si>
    <t>Aldea Guineal</t>
  </si>
  <si>
    <t>1814 13728 1901</t>
  </si>
  <si>
    <t>LUIS ALBERTO FRANCO</t>
  </si>
  <si>
    <t>Colonia Copán</t>
  </si>
  <si>
    <t>1987 28883 1901</t>
  </si>
  <si>
    <t>AGRIPINO PÉREZ Y PÉREZ</t>
  </si>
  <si>
    <t>Cerro Pelón</t>
  </si>
  <si>
    <t>1760 52232 1901</t>
  </si>
  <si>
    <t>VICTOR JEREMIAS ORTÍZ PEREZ</t>
  </si>
  <si>
    <t>Aldea Sicaraste</t>
  </si>
  <si>
    <t>1716 09360 0805</t>
  </si>
  <si>
    <t>GUSTAVO HERRERA LÓPEZ</t>
  </si>
  <si>
    <t>1603 01319 1901</t>
  </si>
  <si>
    <t>EDY ESTUARDO CORDÓN MAYORGA</t>
  </si>
  <si>
    <t>Aldea Poljá</t>
  </si>
  <si>
    <t>2463 08265 1901</t>
  </si>
  <si>
    <t>BELTRÁN GALLARDO DÍAZ</t>
  </si>
  <si>
    <t>Caserío La Chispia, Aldea La Fragua</t>
  </si>
  <si>
    <t>1854 38830 1901</t>
  </si>
  <si>
    <t>EDGAR ALFREDO SOSA SOSA</t>
  </si>
  <si>
    <t>Aldea Tajaral</t>
  </si>
  <si>
    <t>1713 30447 1901</t>
  </si>
  <si>
    <t>FREDY RAMIREZ GARCIA</t>
  </si>
  <si>
    <t>Aldea Santa Anita Lajinco</t>
  </si>
  <si>
    <t>1907 14085 1901</t>
  </si>
  <si>
    <t>EDGAR HUMBERTO SALGUERO</t>
  </si>
  <si>
    <t>Aldea Jampu</t>
  </si>
  <si>
    <t>2301 62983 1901</t>
  </si>
  <si>
    <t>SANTOS ERNESTO CORTÉZ LÓPEZ</t>
  </si>
  <si>
    <t>Aldea Guacal Majada</t>
  </si>
  <si>
    <t>2563 63668 1901</t>
  </si>
  <si>
    <t>LÁZARO DAVID MORALES PÉREZ</t>
  </si>
  <si>
    <t>Colonia Municipal El Mirador</t>
  </si>
  <si>
    <t>2340 41870 1901</t>
  </si>
  <si>
    <t>MARIO RENATO FLORES LOBOS</t>
  </si>
  <si>
    <t>Colonia el Chaparro</t>
  </si>
  <si>
    <t>1729 87326 1901</t>
  </si>
  <si>
    <t>MARIO SUCHITE PÉREZ</t>
  </si>
  <si>
    <t>Aldea Cerro Grande</t>
  </si>
  <si>
    <t>1969 96023 0101</t>
  </si>
  <si>
    <t>MARIA DEL ROSARIO LÓPEZ CORDON</t>
  </si>
  <si>
    <t>Colonia Santa María</t>
  </si>
  <si>
    <t>1931 29000 1901</t>
  </si>
  <si>
    <t>EDWIN EDUARDO DE LEÓN</t>
  </si>
  <si>
    <t>Caserío Nuevo Oasís (2)</t>
  </si>
  <si>
    <t>2356 82586 1901</t>
  </si>
  <si>
    <t>IRIS JEANETH SÚCHITE GARCIA DE RAMÍREZ</t>
  </si>
  <si>
    <t>Caserío Canoguitas</t>
  </si>
  <si>
    <t>3357 39032 1901</t>
  </si>
  <si>
    <t>ALEX EDUARDO OSORIO MORALES</t>
  </si>
  <si>
    <t>Aldea Shuntuy</t>
  </si>
  <si>
    <t>1671 93791 1901</t>
  </si>
  <si>
    <t>JOSÉ LUIS HERNÁNDEZ Y HERNÁNDEZ</t>
  </si>
  <si>
    <t>Barrio Malpaís</t>
  </si>
  <si>
    <t>San Jorge</t>
  </si>
  <si>
    <t>1948 58669 1901</t>
  </si>
  <si>
    <t>DANIA MARISOL SALGUERO Y SALGUERO</t>
  </si>
  <si>
    <t>Barrio Valle Abajo</t>
  </si>
  <si>
    <t>1908 20284 1901</t>
  </si>
  <si>
    <t>FROILÁN ALDANA VENTURA</t>
  </si>
  <si>
    <t>Caserío las Quebraditas</t>
  </si>
  <si>
    <t>1597 43451 1901</t>
  </si>
  <si>
    <t>GILBERTO GARCIA REYES</t>
  </si>
  <si>
    <t>Aldea San Felipe</t>
  </si>
  <si>
    <t>2085 24355 1901</t>
  </si>
  <si>
    <t>WALFRAN ISAIAS JORDÁN ORELLANA</t>
  </si>
  <si>
    <t>Aldea Sinaneca</t>
  </si>
  <si>
    <t>1978 31648 1909</t>
  </si>
  <si>
    <t>FRANCISCO GARCÍA LOPEZ</t>
  </si>
  <si>
    <t>Aldea Cantón Quebrada</t>
  </si>
  <si>
    <t>La Unión</t>
  </si>
  <si>
    <t>1966 08287 1909</t>
  </si>
  <si>
    <t>ANGEL HERNÁNDEZ PERDOMO</t>
  </si>
  <si>
    <t>Caserío Los Hernández, Tasharté</t>
  </si>
  <si>
    <t>319-2025</t>
  </si>
  <si>
    <t>1826 95859 0705</t>
  </si>
  <si>
    <t>MANUEL GUARCHAJ BALUX</t>
  </si>
  <si>
    <t>Aldea Tzamjuyub</t>
  </si>
  <si>
    <t>Santa Catarina Ixtahuacán</t>
  </si>
  <si>
    <t>2627 62048 1902</t>
  </si>
  <si>
    <t>LEANDRO RAFAEL MORALES ACEVEDO</t>
  </si>
  <si>
    <t>317-2025</t>
  </si>
  <si>
    <t>2601 23854 2101</t>
  </si>
  <si>
    <t>JOSÉ HUMBERTO SANDOVAL CASTAÑEDA</t>
  </si>
  <si>
    <t>Cabañas</t>
  </si>
  <si>
    <t>316-2025</t>
  </si>
  <si>
    <t>2691 67803 1901</t>
  </si>
  <si>
    <t>OSCAR DAVID TRUJILLO SÁNCHEZ</t>
  </si>
  <si>
    <t>315-2025</t>
  </si>
  <si>
    <t>314-2025</t>
  </si>
  <si>
    <t>2350 55859 1703</t>
  </si>
  <si>
    <t>CARLOS ANTONIO KUYLEN MORALES</t>
  </si>
  <si>
    <t>San Benito</t>
  </si>
  <si>
    <t>313-2025</t>
  </si>
  <si>
    <t>312-2025</t>
  </si>
  <si>
    <t>311-2025</t>
  </si>
  <si>
    <t>Serrucho</t>
  </si>
  <si>
    <t>310-2025</t>
  </si>
  <si>
    <t>Barreta</t>
  </si>
  <si>
    <t>Lima</t>
  </si>
  <si>
    <t>309-2025</t>
  </si>
  <si>
    <t>2366 38491 1320</t>
  </si>
  <si>
    <t>ISRAEL GARCÍA GODINEZ</t>
  </si>
  <si>
    <t>San Sebastián</t>
  </si>
  <si>
    <t>308-2025</t>
  </si>
  <si>
    <t>1877 32213 1330</t>
  </si>
  <si>
    <t>FROYLAN ELÍAS AGUILAR JIMÉNEZ</t>
  </si>
  <si>
    <t>307-2025</t>
  </si>
  <si>
    <t>306-2025</t>
  </si>
  <si>
    <t>028-0-2024</t>
  </si>
  <si>
    <t>Depósito de Agua (Tinaco)</t>
  </si>
  <si>
    <t>305-2025</t>
  </si>
  <si>
    <t>1909 83051 0704</t>
  </si>
  <si>
    <t>PEDRO MOISÉS IXCOL VÁSQUEZ</t>
  </si>
  <si>
    <t>Paraje Xejuyupa</t>
  </si>
  <si>
    <t>JOSE OBDULIO PINTO VIDES</t>
  </si>
  <si>
    <t>2640 92597 1705</t>
  </si>
  <si>
    <t>BYRON MISAEL SARCEÑO CASTILLO</t>
  </si>
  <si>
    <t>2469 82209 1902</t>
  </si>
  <si>
    <t>CLAUDIA MARISOL RAMIREZ LEÓN</t>
  </si>
  <si>
    <t>Barrio Las Canchitas</t>
  </si>
  <si>
    <t>1886 92819 1909</t>
  </si>
  <si>
    <t>REINA LOBOS RAMÍREZ</t>
  </si>
  <si>
    <t>Caserío Los Ramirez Lampocoy</t>
  </si>
  <si>
    <t>1883 63068 1909</t>
  </si>
  <si>
    <t>BALTAZAR MOLÍNA RAMIREZ</t>
  </si>
  <si>
    <t>Caserío La Colonia Lampocoy</t>
  </si>
  <si>
    <t>1795 56460 1909</t>
  </si>
  <si>
    <t>EDVIN GUSTAVO GALVÁN</t>
  </si>
  <si>
    <t>1727 73369 1909</t>
  </si>
  <si>
    <t>RIGOBERTO MEJÍA SANCHEZ</t>
  </si>
  <si>
    <t>Caserío Volcancito Abajo</t>
  </si>
  <si>
    <t>302-2025</t>
  </si>
  <si>
    <t>2514 21570 1705</t>
  </si>
  <si>
    <t>YONI RANDULFO MALDONADO CALDERÓN</t>
  </si>
  <si>
    <t>2756 71569 0608</t>
  </si>
  <si>
    <t>JONNE AXEL MÉNDEZ BARDALES</t>
  </si>
  <si>
    <t>San Andrés</t>
  </si>
  <si>
    <t>2210 27580 2104</t>
  </si>
  <si>
    <t>ELIAS CALDERON ALVARÉZ</t>
  </si>
  <si>
    <t>El Chal</t>
  </si>
  <si>
    <t>1966 79338 1805</t>
  </si>
  <si>
    <t>FRANCISCO MORALES GUERRA</t>
  </si>
  <si>
    <t>Dolores</t>
  </si>
  <si>
    <t>2437 28891 0507</t>
  </si>
  <si>
    <t>BYRON ISAI LOPEZ CALDERAS</t>
  </si>
  <si>
    <t>Colonia el Banvi</t>
  </si>
  <si>
    <t>Sipacate</t>
  </si>
  <si>
    <t>1833 32199 0801</t>
  </si>
  <si>
    <t>Primer Alcalde</t>
  </si>
  <si>
    <t>VICTOR FRANCISCO AGUILAR VÁSQUEZ</t>
  </si>
  <si>
    <t>Cantón Tzanixnam</t>
  </si>
  <si>
    <t>2446 40459 0704</t>
  </si>
  <si>
    <t>EFRÍ ALEXANDER BALVINO YAC CHAVEZ</t>
  </si>
  <si>
    <t>Paraje Chuijomil, Cantón Chichimuch</t>
  </si>
  <si>
    <t>1803 28182 0704</t>
  </si>
  <si>
    <t>FELIPE REYES IXCOL CUX</t>
  </si>
  <si>
    <t>Paraje La Reforma, Cantón Chichimuch</t>
  </si>
  <si>
    <t>1759 29637 0704</t>
  </si>
  <si>
    <t>SANTOS RODRIGO CHOPÍN YAC</t>
  </si>
  <si>
    <t>Sector Las Canoas, Cantón Pamezabal</t>
  </si>
  <si>
    <t>304-2025</t>
  </si>
  <si>
    <t>1800 10719 0701</t>
  </si>
  <si>
    <t>ANDRÉS LISANDRO IBOY CHIROY</t>
  </si>
  <si>
    <t>303-2025</t>
  </si>
  <si>
    <t>2171 89024 0712</t>
  </si>
  <si>
    <t>JOSÉ HILARIO COCÓN CHIYAL</t>
  </si>
  <si>
    <t>Cantón Chitulul</t>
  </si>
  <si>
    <t>San Antonio Palopó</t>
  </si>
  <si>
    <t>040-0-2024</t>
  </si>
  <si>
    <t>301-2025</t>
  </si>
  <si>
    <t>300-2025</t>
  </si>
  <si>
    <t>1790 46330 0701</t>
  </si>
  <si>
    <t>MARVIN ELIEZER MORALES MARTÍN</t>
  </si>
  <si>
    <t>Aldea Agua Escondida</t>
  </si>
  <si>
    <t>CD-069-2023/JR</t>
  </si>
  <si>
    <t>CD-025-2024/EE</t>
  </si>
  <si>
    <t>Pasador</t>
  </si>
  <si>
    <t>Pasador P/Puerta De 1 ½ Pulgadas</t>
  </si>
  <si>
    <t>299-2025</t>
  </si>
  <si>
    <t>298-2025</t>
  </si>
  <si>
    <t>2555 61377 0706</t>
  </si>
  <si>
    <t>Presidente del Comité Mantenimiento del Agua Potable</t>
  </si>
  <si>
    <t>ANTONIO GUARCHAJ AMBROCIO</t>
  </si>
  <si>
    <t>Caserío Xetulul, Aldea Guineales</t>
  </si>
  <si>
    <t>297-2025</t>
  </si>
  <si>
    <t>2231 10752 0705</t>
  </si>
  <si>
    <t>SAQUEO ECOQUIJ XUM</t>
  </si>
  <si>
    <t>Nahuala</t>
  </si>
  <si>
    <t>296-2025</t>
  </si>
  <si>
    <t>1741 54429 0701</t>
  </si>
  <si>
    <t>ROLANDO COSIGUÁ GONZALEZ</t>
  </si>
  <si>
    <t>Caserío Cooperativa, de la Aldea Chaquijyá</t>
  </si>
  <si>
    <t>295-2025</t>
  </si>
  <si>
    <t>1741 54984 0701</t>
  </si>
  <si>
    <t>Presidente del Comité del Proyecto de Agua Potable Cristalina la Montaña</t>
  </si>
  <si>
    <t>AGUSTÍN SALOJ MORALES</t>
  </si>
  <si>
    <t>Sector Agricola, del Caserío Cooperativa, de la Aldea Chaquijyá</t>
  </si>
  <si>
    <t>294-2025</t>
  </si>
  <si>
    <t>1939 15936 0704</t>
  </si>
  <si>
    <t>JOEL EUFEMIO LÓPEZ YAC</t>
  </si>
  <si>
    <t>Comunidad Paraje Chuilajomché</t>
  </si>
  <si>
    <t>293-2025</t>
  </si>
  <si>
    <t>3117 40545 0704</t>
  </si>
  <si>
    <t>PERSI VALENTIN YAX CHÁVEZ</t>
  </si>
  <si>
    <t>Paraje Payaj-Ut</t>
  </si>
  <si>
    <t>292-2025</t>
  </si>
  <si>
    <t>291-2025</t>
  </si>
  <si>
    <t>1892 51840 0703</t>
  </si>
  <si>
    <t>MARIO ROBERTO DIONISIO DIONISIO</t>
  </si>
  <si>
    <t>Santa María Visitación</t>
  </si>
  <si>
    <t>290-2025</t>
  </si>
  <si>
    <t>1876 69309 0704</t>
  </si>
  <si>
    <t>PRICILA CHÁVEZ YAC DE YAC</t>
  </si>
  <si>
    <t>Paraje Xoljuyup</t>
  </si>
  <si>
    <t>1816 44487 0704</t>
  </si>
  <si>
    <t>CARLOS ANIBAL JOJ MUY</t>
  </si>
  <si>
    <t>Barrio la Esperanza, Aldea el Novillero</t>
  </si>
  <si>
    <t>3460 64848 0704</t>
  </si>
  <si>
    <t>JUAN NEFTALÍ XUM YAC</t>
  </si>
  <si>
    <t>Paraje Los Aposentos</t>
  </si>
  <si>
    <t>1863 43337 0704</t>
  </si>
  <si>
    <t>SANTOS GÉRMAN CHÁVEZ YAC</t>
  </si>
  <si>
    <t>Paraje Parracaná</t>
  </si>
  <si>
    <t>2218 33625 0704</t>
  </si>
  <si>
    <t>JUAN JACINTO VÁSQUEZ IXCOL</t>
  </si>
  <si>
    <t>Caserío Tzamtinamit</t>
  </si>
  <si>
    <t>2337 36441 0704</t>
  </si>
  <si>
    <t>AMILCAR RENÉ AGUILAR NORIEGA</t>
  </si>
  <si>
    <t>1892 42450 0704</t>
  </si>
  <si>
    <t>MAXIMILIANO CHÁVEZ COCHOY</t>
  </si>
  <si>
    <t>Aldea El Novillero</t>
  </si>
  <si>
    <t>3116 95876 0704</t>
  </si>
  <si>
    <t>ELMER JOSE ALEXANDER MÉNDEZ TZOC</t>
  </si>
  <si>
    <t>Comunidad Paraje Chuialajcajquix</t>
  </si>
  <si>
    <t>Comunidad Paraje Xejuyupa</t>
  </si>
  <si>
    <t>1785 29761 0704</t>
  </si>
  <si>
    <t>JOSÉ MARIO CHAVEZ MUZ</t>
  </si>
  <si>
    <t>Comunidad Paraje la Esperanza</t>
  </si>
  <si>
    <t>2141 25602 0704</t>
  </si>
  <si>
    <t>UZIEL NATHÁN CHÁVEZ CHOX</t>
  </si>
  <si>
    <t>Comunidad San Cristóbal Buena Vista</t>
  </si>
  <si>
    <t>2428 11450 0704</t>
  </si>
  <si>
    <t>SEBASTIÁN ELISEO DE LEÓN PASCUAL</t>
  </si>
  <si>
    <t>Cantón Pamezabal</t>
  </si>
  <si>
    <t>1978 21014 0101</t>
  </si>
  <si>
    <t>RICARDO SIAN GARCÍA</t>
  </si>
  <si>
    <t>Comunidad de Santa Ana Schaffer</t>
  </si>
  <si>
    <t>San Lucas Tolimán</t>
  </si>
  <si>
    <t>221-2025</t>
  </si>
  <si>
    <t>220-2025</t>
  </si>
  <si>
    <t>1845 07553 0701</t>
  </si>
  <si>
    <t>DOMINGO BEN XEP</t>
  </si>
  <si>
    <t>Caserío Tierra Linda, Aldea Sacsiguán</t>
  </si>
  <si>
    <t>219-2025</t>
  </si>
  <si>
    <t>3115 51629 0704</t>
  </si>
  <si>
    <t>BYRON FERMIN AJCALON CHAMORRO</t>
  </si>
  <si>
    <t>Comunidad Chuimanzana</t>
  </si>
  <si>
    <t>218-2025</t>
  </si>
  <si>
    <t>2263 70445 0704</t>
  </si>
  <si>
    <t>JORGE HILARIO MENCHÚ CANIZ</t>
  </si>
  <si>
    <t>Comunidad Chuimachá y Pachipac</t>
  </si>
  <si>
    <t>217-2025</t>
  </si>
  <si>
    <t>1821 46480 0710</t>
  </si>
  <si>
    <t>JUAN RAFAÉL AJUCÚM ZAPETA</t>
  </si>
  <si>
    <t>Aldea Patanatic</t>
  </si>
  <si>
    <t>Panajachel</t>
  </si>
  <si>
    <t>PROGRAMA/DEPARTAMENTO</t>
  </si>
  <si>
    <t>CANTIDAD DOTADA</t>
  </si>
  <si>
    <t>BENEFICIARIOS</t>
  </si>
  <si>
    <t>MONTO</t>
  </si>
  <si>
    <t xml:space="preserve">FONDO DE DESARROLLO SOCIAL </t>
  </si>
  <si>
    <t xml:space="preserve">SUBDIRECCIÓN TÉCNICA DE DESARROLLO </t>
  </si>
  <si>
    <t xml:space="preserve">DEPARTAMENTO DE DESARROLLO SOCIAL </t>
  </si>
  <si>
    <t>NUMERAL 7</t>
  </si>
  <si>
    <t>DOTACIONES PROGRAMAS INTERNOS JULIO 2025</t>
  </si>
  <si>
    <t>DOTACIONES DE PROGRAMAS INTERNOS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</si>
</sst>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* #,##0_-;\-* #,##0_-;_-* &quot;-&quot;??_-;_-@_-"/>
    <numFmt numFmtId="165" formatCode="_(&quot;Q&quot;* #,##0.00_);_(&quot;Q&quot;* \(#,##0.00\);_(&quot;Q&quot;* &quot;-&quot;??_);_(@_)"/>
    <numFmt numFmtId="166" formatCode="_(* #,##0.00_);_(* \(#,##0.00\);_(* &quot;-&quot;??_);_(@_)"/>
    <numFmt numFmtId="167" formatCode="dd/mm/yyyy;@"/>
    <numFmt numFmtId="168" formatCode="_-[$Q-100A]* #,##0.00_-;\-[$Q-100A]* #,##0.00_-;_-[$Q-100A]* &quot;-&quot;??_-;_-@_-"/>
    <numFmt numFmtId="169" formatCode="d/mm/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.5"/>
      <color theme="1"/>
      <name val="Montserrat"/>
    </font>
    <font>
      <sz val="10.5"/>
      <name val="Montserrat"/>
    </font>
    <font>
      <b/>
      <sz val="10.5"/>
      <color theme="1"/>
      <name val="Montserrat"/>
    </font>
    <font>
      <b/>
      <sz val="10.5"/>
      <name val="Montserrat"/>
    </font>
    <font>
      <sz val="10.5"/>
      <color rgb="FFFF0000"/>
      <name val="Montserrat"/>
    </font>
    <font>
      <sz val="7"/>
      <color rgb="FF000000"/>
      <name val="Arial Nova Cond"/>
      <family val="2"/>
    </font>
    <font>
      <b/>
      <sz val="14"/>
      <color theme="1"/>
      <name val="Aptos Narrow"/>
      <family val="2"/>
      <scheme val="minor"/>
    </font>
    <font>
      <b/>
      <sz val="14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8496B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4" fillId="0" borderId="0" xfId="3" applyFont="1" applyAlignment="1">
      <alignment horizontal="center" vertical="center" wrapText="1"/>
    </xf>
    <xf numFmtId="165" fontId="4" fillId="0" borderId="0" xfId="4" applyFont="1" applyFill="1" applyBorder="1" applyAlignment="1">
      <alignment horizontal="center" vertical="center" wrapText="1"/>
    </xf>
    <xf numFmtId="44" fontId="4" fillId="0" borderId="0" xfId="5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167" fontId="4" fillId="0" borderId="0" xfId="6" applyNumberFormat="1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5" fontId="5" fillId="0" borderId="1" xfId="4" applyFont="1" applyFill="1" applyBorder="1" applyAlignment="1">
      <alignment horizontal="center" vertical="center" wrapText="1"/>
    </xf>
    <xf numFmtId="168" fontId="5" fillId="0" borderId="1" xfId="5" applyNumberFormat="1" applyFont="1" applyFill="1" applyBorder="1" applyAlignment="1">
      <alignment horizontal="center" vertical="center" wrapText="1"/>
    </xf>
    <xf numFmtId="14" fontId="5" fillId="0" borderId="1" xfId="6" applyNumberFormat="1" applyFont="1" applyFill="1" applyBorder="1" applyAlignment="1">
      <alignment horizontal="center" vertical="center" wrapText="1"/>
    </xf>
    <xf numFmtId="0" fontId="5" fillId="0" borderId="1" xfId="6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65" fontId="7" fillId="2" borderId="1" xfId="4" applyFont="1" applyFill="1" applyBorder="1" applyAlignment="1">
      <alignment horizontal="center" vertical="center" wrapText="1"/>
    </xf>
    <xf numFmtId="44" fontId="7" fillId="2" borderId="1" xfId="5" applyNumberFormat="1" applyFont="1" applyFill="1" applyBorder="1" applyAlignment="1">
      <alignment horizontal="center" vertical="center" wrapText="1"/>
    </xf>
    <xf numFmtId="167" fontId="7" fillId="2" borderId="1" xfId="3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169" fontId="6" fillId="0" borderId="0" xfId="6" applyNumberFormat="1" applyFont="1" applyBorder="1" applyAlignment="1">
      <alignment vertical="center" wrapText="1"/>
    </xf>
    <xf numFmtId="0" fontId="8" fillId="0" borderId="0" xfId="3" applyFont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0" xfId="7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9" fillId="0" borderId="0" xfId="0" applyFont="1"/>
    <xf numFmtId="43" fontId="0" fillId="0" borderId="0" xfId="1" applyFont="1"/>
    <xf numFmtId="164" fontId="0" fillId="0" borderId="0" xfId="1" applyNumberFormat="1" applyFont="1"/>
    <xf numFmtId="164" fontId="10" fillId="0" borderId="0" xfId="1" applyNumberFormat="1" applyFont="1" applyAlignment="1">
      <alignment horizontal="center" vertical="center"/>
    </xf>
    <xf numFmtId="0" fontId="6" fillId="0" borderId="2" xfId="3" applyFont="1" applyBorder="1" applyAlignment="1">
      <alignment horizontal="left" vertical="center" wrapText="1"/>
    </xf>
    <xf numFmtId="0" fontId="11" fillId="0" borderId="0" xfId="3" applyFont="1" applyAlignment="1">
      <alignment horizontal="center" vertical="center" wrapText="1"/>
    </xf>
    <xf numFmtId="169" fontId="11" fillId="0" borderId="0" xfId="6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</cellXfs>
  <cellStyles count="8">
    <cellStyle name="Millares" xfId="1" builtinId="3"/>
    <cellStyle name="Millares 2" xfId="6" xr:uid="{7C0258E5-378B-4E41-B451-FB332AEA8144}"/>
    <cellStyle name="Moneda 2" xfId="4" xr:uid="{05357020-FD00-4E0C-8701-C2F7EC0EDD98}"/>
    <cellStyle name="Normal" xfId="0" builtinId="0"/>
    <cellStyle name="Normal 2" xfId="3" xr:uid="{00000000-0005-0000-0000-000002000000}"/>
    <cellStyle name="Normal 2 2" xfId="7" xr:uid="{0030A35A-07EF-4CA6-AEDE-1C27FE2190DC}"/>
    <cellStyle name="Normal 3" xfId="2" xr:uid="{00000000-0005-0000-0000-000003000000}"/>
    <cellStyle name="Porcentaje 2" xfId="5" xr:uid="{A48AFF55-11AD-4E94-BEE6-D3E210C4F472}"/>
  </cellStyles>
  <dxfs count="2"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200025</xdr:rowOff>
    </xdr:from>
    <xdr:ext cx="2709657" cy="819150"/>
    <xdr:pic>
      <xdr:nvPicPr>
        <xdr:cNvPr id="3" name="Imagen 2">
          <a:extLst>
            <a:ext uri="{FF2B5EF4-FFF2-40B4-BE49-F238E27FC236}">
              <a16:creationId xmlns:a16="http://schemas.microsoft.com/office/drawing/2014/main" id="{30BD70BE-B1B1-4D3A-9621-DFFE3DE7D5FA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2709657" cy="819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78582</xdr:colOff>
      <xdr:row>0</xdr:row>
      <xdr:rowOff>133350</xdr:rowOff>
    </xdr:from>
    <xdr:ext cx="3936148" cy="1212056"/>
    <xdr:pic>
      <xdr:nvPicPr>
        <xdr:cNvPr id="2" name="Imagen 1">
          <a:extLst>
            <a:ext uri="{FF2B5EF4-FFF2-40B4-BE49-F238E27FC236}">
              <a16:creationId xmlns:a16="http://schemas.microsoft.com/office/drawing/2014/main" id="{4A82E5AF-7F2F-43E8-BFC5-4B5F19082139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7" y="133350"/>
          <a:ext cx="3936148" cy="1212056"/>
        </a:xfrm>
        <a:prstGeom prst="rect">
          <a:avLst/>
        </a:prstGeom>
      </xdr:spPr>
    </xdr:pic>
    <xdr:clientData/>
  </xdr:oneCellAnchor>
  <xdr:oneCellAnchor>
    <xdr:from>
      <xdr:col>1</xdr:col>
      <xdr:colOff>78582</xdr:colOff>
      <xdr:row>0</xdr:row>
      <xdr:rowOff>133350</xdr:rowOff>
    </xdr:from>
    <xdr:ext cx="3936148" cy="1212056"/>
    <xdr:pic>
      <xdr:nvPicPr>
        <xdr:cNvPr id="3" name="Imagen 2">
          <a:extLst>
            <a:ext uri="{FF2B5EF4-FFF2-40B4-BE49-F238E27FC236}">
              <a16:creationId xmlns:a16="http://schemas.microsoft.com/office/drawing/2014/main" id="{4E0A8E0F-03BA-4BBB-B6B1-C2AACBEAF9DA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7" y="133350"/>
          <a:ext cx="3936148" cy="1212056"/>
        </a:xfrm>
        <a:prstGeom prst="rect">
          <a:avLst/>
        </a:prstGeom>
      </xdr:spPr>
    </xdr:pic>
    <xdr:clientData/>
  </xdr:one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avier Eduardo Pimentel Hernández" refreshedDate="45877.387890972219" backgroundQuery="1" createdVersion="8" refreshedVersion="8" minRefreshableVersion="3" recordCount="0" supportSubquery="1" supportAdvancedDrill="1" xr:uid="{84D6A0C8-8205-4AA5-8AA7-DB28A1716A0F}">
  <cacheSource type="external" connectionId="1"/>
  <cacheFields count="5">
    <cacheField name="[Rango 1].[PROGRAMA].[PROGRAMA]" caption="PROGRAMA" numFmtId="0" hierarchy="19" level="1">
      <sharedItems count="3">
        <s v="PROACO"/>
        <s v="PROCODE"/>
        <s v="PROVIDI"/>
      </sharedItems>
    </cacheField>
    <cacheField name="[Rango 1].[DEPARTAMENTO].[DEPARTAMENTO]" caption="DEPARTAMENTO" numFmtId="0" hierarchy="3" level="1">
      <sharedItems count="18">
        <s v="Alta Verapaz"/>
        <s v="Baja Verapaz"/>
        <s v="Chimaltenango"/>
        <s v="Chiquimula"/>
        <s v="Escuintla"/>
        <s v="Guatemala"/>
        <s v="Huehuetenango"/>
        <s v="Jutiapa"/>
        <s v="Petén"/>
        <s v="Quetzaltenango"/>
        <s v="Retalhuleu"/>
        <s v="Sacatepéquez"/>
        <s v="San Marcos"/>
        <s v="Sololá"/>
        <s v="Suchitepéquez"/>
        <s v="Totonicapán"/>
        <s v="Zacapa"/>
        <s v="Quiché"/>
      </sharedItems>
    </cacheField>
    <cacheField name="[Measures].[Suma de CANTIDAD  DOTADA]" caption="Suma de CANTIDAD  DOTADA" numFmtId="0" hierarchy="27" level="32767"/>
    <cacheField name="[Measures].[Suma de VALOR TOTAL Q]" caption="Suma de VALOR TOTAL Q" numFmtId="0" hierarchy="28" level="32767"/>
    <cacheField name="[Measures].[Suma de TOTAL BENEFICIARIOS]" caption="Suma de TOTAL BENEFICIARIOS" numFmtId="0" hierarchy="29" level="32767"/>
  </cacheFields>
  <cacheHierarchies count="30">
    <cacheHierarchy uniqueName="[Rango 1].[No.]" caption="No." attribute="1" defaultMemberUniqueName="[Rango 1].[No.].[All]" allUniqueName="[Rango 1].[No.].[All]" dimensionUniqueName="[Rango 1]" displayFolder="" count="0" memberValueDatatype="20" unbalanced="0"/>
    <cacheHierarchy uniqueName="[Rango 1].[FECHA DE ENTREGA]" caption="FECHA DE ENTREGA" attribute="1" time="1" defaultMemberUniqueName="[Rango 1].[FECHA DE ENTREGA].[All]" allUniqueName="[Rango 1].[FECHA DE ENTREGA].[All]" dimensionUniqueName="[Rango 1]" displayFolder="" count="0" memberValueDatatype="7" unbalanced="0"/>
    <cacheHierarchy uniqueName="[Rango 1].[AÑO]" caption="AÑO" attribute="1" defaultMemberUniqueName="[Rango 1].[AÑO].[All]" allUniqueName="[Rango 1].[AÑO].[All]" dimensionUniqueName="[Rango 1]" displayFolder="" count="0" memberValueDatatype="20" unbalanced="0"/>
    <cacheHierarchy uniqueName="[Rango 1].[DEPARTAMENTO]" caption="DEPARTAMENTO" attribute="1" defaultMemberUniqueName="[Rango 1].[DEPARTAMENTO].[All]" allUniqueName="[Rango 1].[DEPARTAMENTO].[All]" dimensionUniqueName="[Rango 1]" displayFolder="" count="2" memberValueDatatype="130" unbalanced="0">
      <fieldsUsage count="2">
        <fieldUsage x="-1"/>
        <fieldUsage x="1"/>
      </fieldsUsage>
    </cacheHierarchy>
    <cacheHierarchy uniqueName="[Rango 1].[MUNICIPIO]" caption="MUNICIPIO" attribute="1" defaultMemberUniqueName="[Rango 1].[MUNICIPIO].[All]" allUniqueName="[Rango 1].[MUNICIPIO].[All]" dimensionUniqueName="[Rango 1]" displayFolder="" count="0" memberValueDatatype="130" unbalanced="0"/>
    <cacheHierarchy uniqueName="[Rango 1].[COMUNIDAD BENEFICIADA]" caption="COMUNIDAD BENEFICIADA" attribute="1" defaultMemberUniqueName="[Rango 1].[COMUNIDAD BENEFICIADA].[All]" allUniqueName="[Rango 1].[COMUNIDAD BENEFICIADA].[All]" dimensionUniqueName="[Rango 1]" displayFolder="" count="0" memberValueDatatype="130" unbalanced="0"/>
    <cacheHierarchy uniqueName="[Rango 1].[NOMBRE SOLICITANTE]" caption="NOMBRE SOLICITANTE" attribute="1" defaultMemberUniqueName="[Rango 1].[NOMBRE SOLICITANTE].[All]" allUniqueName="[Rango 1].[NOMBRE SOLICITANTE].[All]" dimensionUniqueName="[Rango 1]" displayFolder="" count="0" memberValueDatatype="130" unbalanced="0"/>
    <cacheHierarchy uniqueName="[Rango 1].[CARGO]" caption="CARGO" attribute="1" defaultMemberUniqueName="[Rango 1].[CARGO].[All]" allUniqueName="[Rango 1].[CARGO].[All]" dimensionUniqueName="[Rango 1]" displayFolder="" count="0" memberValueDatatype="130" unbalanced="0"/>
    <cacheHierarchy uniqueName="[Rango 1].[DPI BENEFI.]" caption="DPI BENEFI." attribute="1" defaultMemberUniqueName="[Rango 1].[DPI BENEFI.].[All]" allUniqueName="[Rango 1].[DPI BENEFI.].[All]" dimensionUniqueName="[Rango 1]" displayFolder="" count="0" memberValueDatatype="130" unbalanced="0"/>
    <cacheHierarchy uniqueName="[Rango 1].[NO.  DE ACTA]" caption="NO.  DE ACTA" attribute="1" defaultMemberUniqueName="[Rango 1].[NO.  DE ACTA].[All]" allUniqueName="[Rango 1].[NO.  DE ACTA].[All]" dimensionUniqueName="[Rango 1]" displayFolder="" count="0" memberValueDatatype="130" unbalanced="0"/>
    <cacheHierarchy uniqueName="[Rango 1].[MATERIAL DOTADO]" caption="MATERIAL DOTADO" attribute="1" defaultMemberUniqueName="[Rango 1].[MATERIAL DOTADO].[All]" allUniqueName="[Rango 1].[MATERIAL DOTADO].[All]" dimensionUniqueName="[Rango 1]" displayFolder="" count="0" memberValueDatatype="130" unbalanced="0"/>
    <cacheHierarchy uniqueName="[Rango 1].[AÑO DE COMPRA]" caption="AÑO DE COMPRA" attribute="1" defaultMemberUniqueName="[Rango 1].[AÑO DE COMPRA].[All]" allUniqueName="[Rango 1].[AÑO DE COMPRA].[All]" dimensionUniqueName="[Rango 1]" displayFolder="" count="0" memberValueDatatype="20" unbalanced="0"/>
    <cacheHierarchy uniqueName="[Rango 1].[AARÓN]" caption="AARÓN" attribute="1" defaultMemberUniqueName="[Rango 1].[AARÓN].[All]" allUniqueName="[Rango 1].[AARÓN].[All]" dimensionUniqueName="[Rango 1]" displayFolder="" count="0" memberValueDatatype="130" unbalanced="0"/>
    <cacheHierarchy uniqueName="[Rango 1].[DESCRIPCIÓN]" caption="DESCRIPCIÓN" attribute="1" defaultMemberUniqueName="[Rango 1].[DESCRIPCIÓN].[All]" allUniqueName="[Rango 1].[DESCRIPCIÓN].[All]" dimensionUniqueName="[Rango 1]" displayFolder="" count="0" memberValueDatatype="130" unbalanced="0"/>
    <cacheHierarchy uniqueName="[Rango 1].[CANTIDAD  DOTADA]" caption="CANTIDAD  DOTADA" attribute="1" defaultMemberUniqueName="[Rango 1].[CANTIDAD  DOTADA].[All]" allUniqueName="[Rango 1].[CANTIDAD  DOTADA].[All]" dimensionUniqueName="[Rango 1]" displayFolder="" count="0" memberValueDatatype="20" unbalanced="0"/>
    <cacheHierarchy uniqueName="[Rango 1].[VALOR UNITARIO]" caption="VALOR UNITARIO" attribute="1" defaultMemberUniqueName="[Rango 1].[VALOR UNITARIO].[All]" allUniqueName="[Rango 1].[VALOR UNITARIO].[All]" dimensionUniqueName="[Rango 1]" displayFolder="" count="0" memberValueDatatype="5" unbalanced="0"/>
    <cacheHierarchy uniqueName="[Rango 1].[VALOR TOTAL Q]" caption="VALOR TOTAL Q" attribute="1" defaultMemberUniqueName="[Rango 1].[VALOR TOTAL Q].[All]" allUniqueName="[Rango 1].[VALOR TOTAL Q].[All]" dimensionUniqueName="[Rango 1]" displayFolder="" count="0" memberValueDatatype="5" unbalanced="0"/>
    <cacheHierarchy uniqueName="[Rango 1].[NO. PROYECTO]" caption="NO. PROYECTO" attribute="1" defaultMemberUniqueName="[Rango 1].[NO. PROYECTO].[All]" allUniqueName="[Rango 1].[NO. PROYECTO].[All]" dimensionUniqueName="[Rango 1]" displayFolder="" count="0" memberValueDatatype="130" unbalanced="0"/>
    <cacheHierarchy uniqueName="[Rango 1].[NOG]" caption="NOG" attribute="1" defaultMemberUniqueName="[Rango 1].[NOG].[All]" allUniqueName="[Rango 1].[NOG].[All]" dimensionUniqueName="[Rango 1]" displayFolder="" count="0" memberValueDatatype="130" unbalanced="0"/>
    <cacheHierarchy uniqueName="[Rango 1].[PROGRAMA]" caption="PROGRAMA" attribute="1" defaultMemberUniqueName="[Rango 1].[PROGRAMA].[All]" allUniqueName="[Rango 1].[PROGRAMA].[All]" dimensionUniqueName="[Rango 1]" displayFolder="" count="2" memberValueDatatype="130" unbalanced="0">
      <fieldsUsage count="2">
        <fieldUsage x="-1"/>
        <fieldUsage x="0"/>
      </fieldsUsage>
    </cacheHierarchy>
    <cacheHierarchy uniqueName="[Rango 1].[BENEFICIARIOS DIRECTOS]" caption="BENEFICIARIOS DIRECTOS" attribute="1" defaultMemberUniqueName="[Rango 1].[BENEFICIARIOS DIRECTOS].[All]" allUniqueName="[Rango 1].[BENEFICIARIOS DIRECTOS].[All]" dimensionUniqueName="[Rango 1]" displayFolder="" count="0" memberValueDatatype="5" unbalanced="0"/>
    <cacheHierarchy uniqueName="[Rango 1].[BENEFICIARIOS INDIRECTOS]" caption="BENEFICIARIOS INDIRECTOS" attribute="1" defaultMemberUniqueName="[Rango 1].[BENEFICIARIOS INDIRECTOS].[All]" allUniqueName="[Rango 1].[BENEFICIARIOS INDIRECTOS].[All]" dimensionUniqueName="[Rango 1]" displayFolder="" count="0" memberValueDatatype="20" unbalanced="0"/>
    <cacheHierarchy uniqueName="[Rango 1].[TOTAL BENEFICIARIOS]" caption="TOTAL BENEFICIARIOS" attribute="1" defaultMemberUniqueName="[Rango 1].[TOTAL BENEFICIARIOS].[All]" allUniqueName="[Rango 1].[TOTAL BENEFICIARIOS].[All]" dimensionUniqueName="[Rango 1]" displayFolder="" count="0" memberValueDatatype="5" unbalanced="0"/>
    <cacheHierarchy uniqueName="[Rango 1].[VENTANILLA ÚNICA]" caption="VENTANILLA ÚNICA" attribute="1" defaultMemberUniqueName="[Rango 1].[VENTANILLA ÚNICA].[All]" allUniqueName="[Rango 1].[VENTANILLA ÚNICA].[All]" dimensionUniqueName="[Rango 1]" displayFolder="" count="0" memberValueDatatype="130" unbalanced="0"/>
    <cacheHierarchy uniqueName="[Rango 1].[APLICA 30%]" caption="APLICA 30%" attribute="1" defaultMemberUniqueName="[Rango 1].[APLICA 30%].[All]" allUniqueName="[Rango 1].[APLICA 30%].[All]" dimensionUniqueName="[Rango 1]" displayFolder="" count="0" memberValueDatatype="130" unbalanced="0"/>
    <cacheHierarchy uniqueName="[Measures].[__XL_Count Rango 1]" caption="__XL_Count Rango 1" measure="1" displayFolder="" measureGroup="Rango 1" count="0" hidden="1"/>
    <cacheHierarchy uniqueName="[Measures].[__No measures defined]" caption="__No measures defined" measure="1" displayFolder="" count="0" hidden="1"/>
    <cacheHierarchy uniqueName="[Measures].[Suma de CANTIDAD  DOTADA]" caption="Suma de CANTIDAD  DOTADA" measure="1" displayFolder="" measureGroup="Rango 1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a de VALOR TOTAL Q]" caption="Suma de VALOR TOTAL Q" measure="1" displayFolder="" measureGroup="Rango 1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TOTAL BENEFICIARIOS]" caption="Suma de TOTAL BENEFICIARIOS" measure="1" displayFolder="" measureGroup="Rango 1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2">
    <dimension measure="1" name="Measures" uniqueName="[Measures]" caption="Measures"/>
    <dimension name="Rango 1" uniqueName="[Rango 1]" caption="Rango 1"/>
  </dimensions>
  <measureGroups count="1">
    <measureGroup name="Rango 1" caption="Rango 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BBBE42-3F82-46B1-9CA5-ED332CC53885}" name="TablaDinámica2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PROGRAMA/DEPARTAMENTO">
  <location ref="A7:D49" firstHeaderRow="0" firstDataRow="1" firstDataCol="1"/>
  <pivotFields count="5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2">
    <field x="0"/>
    <field x="1"/>
  </rowFields>
  <rowItems count="4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>
      <x v="1"/>
    </i>
    <i r="1">
      <x v="3"/>
    </i>
    <i r="1">
      <x v="4"/>
    </i>
    <i r="1">
      <x v="6"/>
    </i>
    <i r="1">
      <x v="8"/>
    </i>
    <i r="1">
      <x v="10"/>
    </i>
    <i r="1">
      <x v="12"/>
    </i>
    <i r="1">
      <x v="13"/>
    </i>
    <i r="1">
      <x v="14"/>
    </i>
    <i r="1">
      <x v="15"/>
    </i>
    <i r="1">
      <x v="16"/>
    </i>
    <i>
      <x v="2"/>
    </i>
    <i r="1">
      <x v="3"/>
    </i>
    <i r="1">
      <x v="4"/>
    </i>
    <i r="1">
      <x v="6"/>
    </i>
    <i r="1">
      <x v="8"/>
    </i>
    <i r="1">
      <x v="17"/>
    </i>
    <i r="1">
      <x v="10"/>
    </i>
    <i r="1">
      <x v="12"/>
    </i>
    <i r="1">
      <x v="13"/>
    </i>
    <i r="1">
      <x v="14"/>
    </i>
    <i r="1">
      <x v="15"/>
    </i>
    <i r="1">
      <x v="1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ANTIDAD DOTADA" fld="2" baseField="0" baseItem="0" numFmtId="164"/>
    <dataField name="BENEFICIARIOS" fld="4" baseField="0" baseItem="0" numFmtId="164"/>
    <dataField name="MONTO" fld="3" baseField="0" baseItem="0"/>
  </dataFields>
  <formats count="2">
    <format dxfId="1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3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CANTIDAD DOTADA"/>
    <pivotHierarchy dragToData="1" caption="MONTO"/>
    <pivotHierarchy dragToData="1" caption="BENEFICIARIOS"/>
  </pivotHierarchies>
  <pivotTableStyleInfo name="PivotStyleLight16" showRowHeaders="1" showColHeaders="1" showRowStripes="0" showColStripes="0" showLastColumn="1"/>
  <rowHierarchiesUsage count="2">
    <rowHierarchyUsage hierarchyUsage="19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DESPACHOS (2)!$B$7:$Z$314">
        <x15:activeTabTopLevelEntity name="[Rango 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3A05-EDF1-4673-8071-106740F277B9}">
  <sheetPr>
    <pageSetUpPr fitToPage="1"/>
  </sheetPr>
  <dimension ref="A1:D49"/>
  <sheetViews>
    <sheetView zoomScaleNormal="100" workbookViewId="0">
      <selection activeCell="K16" sqref="K16"/>
    </sheetView>
  </sheetViews>
  <sheetFormatPr baseColWidth="10" defaultRowHeight="15" x14ac:dyDescent="0.25"/>
  <cols>
    <col min="1" max="1" width="53" customWidth="1"/>
    <col min="2" max="2" width="27.5703125" style="32" bestFit="1" customWidth="1"/>
    <col min="3" max="3" width="29.5703125" style="32" bestFit="1" customWidth="1"/>
    <col min="4" max="4" width="23.28515625" style="31" bestFit="1" customWidth="1"/>
  </cols>
  <sheetData>
    <row r="1" spans="1:4" ht="18.75" x14ac:dyDescent="0.25">
      <c r="A1" s="33" t="s">
        <v>937</v>
      </c>
      <c r="B1" s="33"/>
      <c r="C1" s="33"/>
      <c r="D1" s="33"/>
    </row>
    <row r="2" spans="1:4" ht="18.75" x14ac:dyDescent="0.25">
      <c r="A2" s="33" t="s">
        <v>938</v>
      </c>
      <c r="B2" s="33"/>
      <c r="C2" s="33"/>
      <c r="D2" s="33"/>
    </row>
    <row r="3" spans="1:4" ht="18.75" x14ac:dyDescent="0.25">
      <c r="A3" s="33" t="s">
        <v>939</v>
      </c>
      <c r="B3" s="33"/>
      <c r="C3" s="33"/>
      <c r="D3" s="33"/>
    </row>
    <row r="4" spans="1:4" ht="18.75" x14ac:dyDescent="0.25">
      <c r="A4" s="33" t="s">
        <v>940</v>
      </c>
      <c r="B4" s="33"/>
      <c r="C4" s="33"/>
      <c r="D4" s="33"/>
    </row>
    <row r="5" spans="1:4" ht="18.75" x14ac:dyDescent="0.25">
      <c r="A5" s="33" t="s">
        <v>941</v>
      </c>
      <c r="B5" s="33"/>
      <c r="C5" s="33"/>
      <c r="D5" s="33"/>
    </row>
    <row r="6" spans="1:4" x14ac:dyDescent="0.25">
      <c r="B6"/>
      <c r="C6"/>
      <c r="D6"/>
    </row>
    <row r="7" spans="1:4" x14ac:dyDescent="0.25">
      <c r="A7" s="1" t="s">
        <v>933</v>
      </c>
      <c r="B7" s="32" t="s">
        <v>934</v>
      </c>
      <c r="C7" s="32" t="s">
        <v>935</v>
      </c>
      <c r="D7" s="31" t="s">
        <v>936</v>
      </c>
    </row>
    <row r="8" spans="1:4" x14ac:dyDescent="0.25">
      <c r="A8" s="2" t="s">
        <v>6</v>
      </c>
    </row>
    <row r="9" spans="1:4" x14ac:dyDescent="0.25">
      <c r="A9" s="3" t="s">
        <v>3</v>
      </c>
      <c r="B9" s="32">
        <v>6557</v>
      </c>
      <c r="C9" s="32">
        <v>5278.5</v>
      </c>
      <c r="D9" s="31">
        <v>706800</v>
      </c>
    </row>
    <row r="10" spans="1:4" x14ac:dyDescent="0.25">
      <c r="A10" s="3" t="s">
        <v>47</v>
      </c>
      <c r="B10" s="32">
        <v>585</v>
      </c>
      <c r="C10" s="32">
        <v>292.5</v>
      </c>
      <c r="D10" s="31">
        <v>0</v>
      </c>
    </row>
    <row r="11" spans="1:4" x14ac:dyDescent="0.25">
      <c r="A11" s="3" t="s">
        <v>2</v>
      </c>
      <c r="B11" s="32">
        <v>392</v>
      </c>
      <c r="C11" s="32">
        <v>196</v>
      </c>
      <c r="D11" s="31">
        <v>0</v>
      </c>
    </row>
    <row r="12" spans="1:4" x14ac:dyDescent="0.25">
      <c r="A12" s="3" t="s">
        <v>30</v>
      </c>
      <c r="B12" s="32">
        <v>1931</v>
      </c>
      <c r="C12" s="32">
        <v>9655</v>
      </c>
      <c r="D12" s="31">
        <v>2500645</v>
      </c>
    </row>
    <row r="13" spans="1:4" x14ac:dyDescent="0.25">
      <c r="A13" s="3" t="s">
        <v>79</v>
      </c>
      <c r="B13" s="32">
        <v>1100</v>
      </c>
      <c r="C13" s="32">
        <v>750</v>
      </c>
      <c r="D13" s="31">
        <v>70680</v>
      </c>
    </row>
    <row r="14" spans="1:4" x14ac:dyDescent="0.25">
      <c r="A14" s="3" t="s">
        <v>8</v>
      </c>
      <c r="B14" s="32">
        <v>33</v>
      </c>
      <c r="C14" s="32">
        <v>16.5</v>
      </c>
      <c r="D14" s="31">
        <v>0</v>
      </c>
    </row>
    <row r="15" spans="1:4" x14ac:dyDescent="0.25">
      <c r="A15" s="3" t="s">
        <v>5</v>
      </c>
      <c r="B15" s="32">
        <v>2296</v>
      </c>
      <c r="C15" s="32">
        <v>11425</v>
      </c>
      <c r="D15" s="31">
        <v>2691133</v>
      </c>
    </row>
    <row r="16" spans="1:4" x14ac:dyDescent="0.25">
      <c r="A16" s="3" t="s">
        <v>9</v>
      </c>
      <c r="B16" s="32">
        <v>5200</v>
      </c>
      <c r="C16" s="32">
        <v>2700</v>
      </c>
      <c r="D16" s="31">
        <v>35340</v>
      </c>
    </row>
    <row r="17" spans="1:4" x14ac:dyDescent="0.25">
      <c r="A17" s="3" t="s">
        <v>29</v>
      </c>
      <c r="B17" s="32">
        <v>4000</v>
      </c>
      <c r="C17" s="32">
        <v>2000</v>
      </c>
      <c r="D17" s="31">
        <v>0</v>
      </c>
    </row>
    <row r="18" spans="1:4" x14ac:dyDescent="0.25">
      <c r="A18" s="3" t="s">
        <v>21</v>
      </c>
      <c r="B18" s="32">
        <v>1466</v>
      </c>
      <c r="C18" s="32">
        <v>3078</v>
      </c>
      <c r="D18" s="31">
        <v>691634.6</v>
      </c>
    </row>
    <row r="19" spans="1:4" x14ac:dyDescent="0.25">
      <c r="A19" s="3" t="s">
        <v>25</v>
      </c>
      <c r="B19" s="32">
        <v>2653</v>
      </c>
      <c r="C19" s="32">
        <v>1356.5</v>
      </c>
      <c r="D19" s="31">
        <v>14880</v>
      </c>
    </row>
    <row r="20" spans="1:4" x14ac:dyDescent="0.25">
      <c r="A20" s="3" t="s">
        <v>80</v>
      </c>
      <c r="B20" s="32">
        <v>1200</v>
      </c>
      <c r="C20" s="32">
        <v>600</v>
      </c>
      <c r="D20" s="31">
        <v>0</v>
      </c>
    </row>
    <row r="21" spans="1:4" x14ac:dyDescent="0.25">
      <c r="A21" s="3" t="s">
        <v>22</v>
      </c>
      <c r="B21" s="32">
        <v>2215</v>
      </c>
      <c r="C21" s="32">
        <v>1961</v>
      </c>
      <c r="D21" s="31">
        <v>68058</v>
      </c>
    </row>
    <row r="22" spans="1:4" x14ac:dyDescent="0.25">
      <c r="A22" s="3" t="s">
        <v>10</v>
      </c>
      <c r="B22" s="32">
        <v>1505</v>
      </c>
      <c r="C22" s="32">
        <v>2429.5</v>
      </c>
      <c r="D22" s="31">
        <v>160793.29999999999</v>
      </c>
    </row>
    <row r="23" spans="1:4" x14ac:dyDescent="0.25">
      <c r="A23" s="3" t="s">
        <v>48</v>
      </c>
      <c r="B23" s="32">
        <v>2547</v>
      </c>
      <c r="C23" s="32">
        <v>1348.5</v>
      </c>
      <c r="D23" s="31">
        <v>31852.5</v>
      </c>
    </row>
    <row r="24" spans="1:4" x14ac:dyDescent="0.25">
      <c r="A24" s="3" t="s">
        <v>27</v>
      </c>
      <c r="B24" s="32">
        <v>1280</v>
      </c>
      <c r="C24" s="32">
        <v>640</v>
      </c>
      <c r="D24" s="31">
        <v>0</v>
      </c>
    </row>
    <row r="25" spans="1:4" x14ac:dyDescent="0.25">
      <c r="A25" s="3" t="s">
        <v>18</v>
      </c>
      <c r="B25" s="32">
        <v>2698</v>
      </c>
      <c r="C25" s="32">
        <v>1724</v>
      </c>
      <c r="D25" s="31">
        <v>10500</v>
      </c>
    </row>
    <row r="26" spans="1:4" x14ac:dyDescent="0.25">
      <c r="A26" s="2" t="s">
        <v>0</v>
      </c>
    </row>
    <row r="27" spans="1:4" x14ac:dyDescent="0.25">
      <c r="A27" s="3" t="s">
        <v>30</v>
      </c>
      <c r="B27" s="32">
        <v>600</v>
      </c>
      <c r="C27" s="32">
        <v>600</v>
      </c>
      <c r="D27" s="31">
        <v>172367.99999999997</v>
      </c>
    </row>
    <row r="28" spans="1:4" x14ac:dyDescent="0.25">
      <c r="A28" s="3" t="s">
        <v>79</v>
      </c>
      <c r="B28" s="32">
        <v>400</v>
      </c>
      <c r="C28" s="32">
        <v>2000</v>
      </c>
      <c r="D28" s="31">
        <v>315400</v>
      </c>
    </row>
    <row r="29" spans="1:4" x14ac:dyDescent="0.25">
      <c r="A29" s="3" t="s">
        <v>5</v>
      </c>
      <c r="B29" s="32">
        <v>3561</v>
      </c>
      <c r="C29" s="32">
        <v>4793</v>
      </c>
      <c r="D29" s="31">
        <v>1153896.5</v>
      </c>
    </row>
    <row r="30" spans="1:4" x14ac:dyDescent="0.25">
      <c r="A30" s="3" t="s">
        <v>29</v>
      </c>
      <c r="B30" s="32">
        <v>78</v>
      </c>
      <c r="C30" s="32">
        <v>366</v>
      </c>
      <c r="D30" s="31">
        <v>312408</v>
      </c>
    </row>
    <row r="31" spans="1:4" x14ac:dyDescent="0.25">
      <c r="A31" s="3" t="s">
        <v>25</v>
      </c>
      <c r="B31" s="32">
        <v>1025</v>
      </c>
      <c r="C31" s="32">
        <v>585</v>
      </c>
      <c r="D31" s="31">
        <v>132932.5</v>
      </c>
    </row>
    <row r="32" spans="1:4" x14ac:dyDescent="0.25">
      <c r="A32" s="3" t="s">
        <v>22</v>
      </c>
      <c r="B32" s="32">
        <v>5697</v>
      </c>
      <c r="C32" s="32">
        <v>1368.9</v>
      </c>
      <c r="D32" s="31">
        <v>1074529.0300000003</v>
      </c>
    </row>
    <row r="33" spans="1:4" x14ac:dyDescent="0.25">
      <c r="A33" s="3" t="s">
        <v>10</v>
      </c>
      <c r="B33" s="32">
        <v>4675</v>
      </c>
      <c r="C33" s="32">
        <v>1343.1</v>
      </c>
      <c r="D33" s="31">
        <v>1604850.5999999999</v>
      </c>
    </row>
    <row r="34" spans="1:4" x14ac:dyDescent="0.25">
      <c r="A34" s="3" t="s">
        <v>48</v>
      </c>
      <c r="B34" s="32">
        <v>1154</v>
      </c>
      <c r="C34" s="32">
        <v>182.9</v>
      </c>
      <c r="D34" s="31">
        <v>133645.5</v>
      </c>
    </row>
    <row r="35" spans="1:4" x14ac:dyDescent="0.25">
      <c r="A35" s="3" t="s">
        <v>27</v>
      </c>
      <c r="B35" s="32">
        <v>1184</v>
      </c>
      <c r="C35" s="32">
        <v>477.5</v>
      </c>
      <c r="D35" s="31">
        <v>804739</v>
      </c>
    </row>
    <row r="36" spans="1:4" x14ac:dyDescent="0.25">
      <c r="A36" s="3" t="s">
        <v>18</v>
      </c>
      <c r="B36" s="32">
        <v>307</v>
      </c>
      <c r="C36" s="32">
        <v>939</v>
      </c>
      <c r="D36" s="31">
        <v>593012</v>
      </c>
    </row>
    <row r="37" spans="1:4" x14ac:dyDescent="0.25">
      <c r="A37" s="2" t="s">
        <v>1</v>
      </c>
    </row>
    <row r="38" spans="1:4" x14ac:dyDescent="0.25">
      <c r="A38" s="3" t="s">
        <v>30</v>
      </c>
      <c r="B38" s="32">
        <v>2100</v>
      </c>
      <c r="C38" s="32">
        <v>2100</v>
      </c>
      <c r="D38" s="31">
        <v>5350800</v>
      </c>
    </row>
    <row r="39" spans="1:4" x14ac:dyDescent="0.25">
      <c r="A39" s="3" t="s">
        <v>79</v>
      </c>
      <c r="B39" s="32">
        <v>500</v>
      </c>
      <c r="C39" s="32">
        <v>500</v>
      </c>
      <c r="D39" s="31">
        <v>369900</v>
      </c>
    </row>
    <row r="40" spans="1:4" x14ac:dyDescent="0.25">
      <c r="A40" s="3" t="s">
        <v>5</v>
      </c>
      <c r="B40" s="32">
        <v>1425</v>
      </c>
      <c r="C40" s="32">
        <v>1425</v>
      </c>
      <c r="D40" s="31">
        <v>3241600</v>
      </c>
    </row>
    <row r="41" spans="1:4" x14ac:dyDescent="0.25">
      <c r="A41" s="3" t="s">
        <v>29</v>
      </c>
      <c r="B41" s="32">
        <v>205</v>
      </c>
      <c r="C41" s="32">
        <v>205</v>
      </c>
      <c r="D41" s="31">
        <v>334560</v>
      </c>
    </row>
    <row r="42" spans="1:4" x14ac:dyDescent="0.25">
      <c r="A42" s="3" t="s">
        <v>28</v>
      </c>
      <c r="B42" s="32">
        <v>3000</v>
      </c>
      <c r="C42" s="32">
        <v>3000</v>
      </c>
      <c r="D42" s="31">
        <v>7644000</v>
      </c>
    </row>
    <row r="43" spans="1:4" x14ac:dyDescent="0.25">
      <c r="A43" s="3" t="s">
        <v>25</v>
      </c>
      <c r="B43" s="32">
        <v>378</v>
      </c>
      <c r="C43" s="32">
        <v>378</v>
      </c>
      <c r="D43" s="31">
        <v>616896</v>
      </c>
    </row>
    <row r="44" spans="1:4" x14ac:dyDescent="0.25">
      <c r="A44" s="3" t="s">
        <v>22</v>
      </c>
      <c r="B44" s="32">
        <v>400</v>
      </c>
      <c r="C44" s="32">
        <v>400</v>
      </c>
      <c r="D44" s="31">
        <v>576726</v>
      </c>
    </row>
    <row r="45" spans="1:4" x14ac:dyDescent="0.25">
      <c r="A45" s="3" t="s">
        <v>10</v>
      </c>
      <c r="B45" s="32">
        <v>249</v>
      </c>
      <c r="C45" s="32">
        <v>249</v>
      </c>
      <c r="D45" s="31">
        <v>406368</v>
      </c>
    </row>
    <row r="46" spans="1:4" x14ac:dyDescent="0.25">
      <c r="A46" s="3" t="s">
        <v>48</v>
      </c>
      <c r="B46" s="32">
        <v>274</v>
      </c>
      <c r="C46" s="32">
        <v>274</v>
      </c>
      <c r="D46" s="31">
        <v>447168</v>
      </c>
    </row>
    <row r="47" spans="1:4" x14ac:dyDescent="0.25">
      <c r="A47" s="3" t="s">
        <v>27</v>
      </c>
      <c r="B47" s="32">
        <v>100</v>
      </c>
      <c r="C47" s="32">
        <v>100</v>
      </c>
      <c r="D47" s="31">
        <v>163200</v>
      </c>
    </row>
    <row r="48" spans="1:4" x14ac:dyDescent="0.25">
      <c r="A48" s="3" t="s">
        <v>18</v>
      </c>
      <c r="B48" s="32">
        <v>345</v>
      </c>
      <c r="C48" s="32">
        <v>345</v>
      </c>
      <c r="D48" s="31">
        <v>488690</v>
      </c>
    </row>
    <row r="49" spans="1:4" x14ac:dyDescent="0.25">
      <c r="A49" s="2" t="s">
        <v>17</v>
      </c>
      <c r="B49" s="32">
        <v>65315</v>
      </c>
      <c r="C49" s="32">
        <v>67082.399999999994</v>
      </c>
      <c r="D49" s="31">
        <v>32920005.530000001</v>
      </c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scale="67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634B0-6524-4675-82CC-D3DF323ED94C}">
  <sheetPr>
    <tabColor theme="9" tint="0.39997558519241921"/>
    <outlinePr summaryBelow="0" summaryRight="0"/>
    <pageSetUpPr fitToPage="1"/>
  </sheetPr>
  <dimension ref="A1:S314"/>
  <sheetViews>
    <sheetView showGridLines="0" tabSelected="1" view="pageBreakPreview" zoomScale="60" zoomScaleNormal="70" workbookViewId="0">
      <pane ySplit="7" topLeftCell="A8" activePane="bottomLeft" state="frozen"/>
      <selection activeCell="F10" sqref="F10"/>
      <selection pane="bottomLeft" activeCell="K7" sqref="K7"/>
    </sheetView>
  </sheetViews>
  <sheetFormatPr baseColWidth="10" defaultColWidth="11.42578125" defaultRowHeight="17.25" outlineLevelCol="1" x14ac:dyDescent="0.25"/>
  <cols>
    <col min="1" max="1" width="1.28515625" style="23" bestFit="1" customWidth="1"/>
    <col min="2" max="2" width="10.28515625" style="4" bestFit="1" customWidth="1"/>
    <col min="3" max="3" width="17.28515625" style="9" bestFit="1" customWidth="1"/>
    <col min="4" max="4" width="19.85546875" style="9" customWidth="1"/>
    <col min="5" max="5" width="26.85546875" style="4" bestFit="1" customWidth="1"/>
    <col min="6" max="6" width="40.28515625" style="4" customWidth="1"/>
    <col min="7" max="7" width="37.85546875" style="4" customWidth="1"/>
    <col min="8" max="8" width="38.42578125" style="4" customWidth="1"/>
    <col min="9" max="9" width="19.28515625" style="4" customWidth="1"/>
    <col min="10" max="10" width="20.7109375" style="4" customWidth="1"/>
    <col min="11" max="11" width="27.42578125" style="4" customWidth="1"/>
    <col min="12" max="12" width="28.5703125" style="8" customWidth="1" outlineLevel="1"/>
    <col min="13" max="13" width="18.5703125" style="8" customWidth="1" outlineLevel="1" collapsed="1"/>
    <col min="14" max="14" width="17.28515625" style="7" customWidth="1" outlineLevel="1"/>
    <col min="15" max="15" width="16.85546875" style="6" customWidth="1" outlineLevel="1"/>
    <col min="16" max="16" width="22.42578125" style="5" customWidth="1" outlineLevel="1"/>
    <col min="17" max="17" width="19.140625" style="4" customWidth="1" outlineLevel="1"/>
    <col min="18" max="18" width="23.7109375" style="4" customWidth="1" outlineLevel="1"/>
    <col min="19" max="16384" width="11.42578125" style="23"/>
  </cols>
  <sheetData>
    <row r="1" spans="2:18" ht="21.75" customHeight="1" x14ac:dyDescent="0.25">
      <c r="D1" s="35" t="s">
        <v>937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2:18" ht="21.75" customHeight="1" x14ac:dyDescent="0.25">
      <c r="C2" s="22"/>
      <c r="D2" s="36" t="s">
        <v>938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2:18" ht="21.75" customHeight="1" x14ac:dyDescent="0.25">
      <c r="C3" s="22"/>
      <c r="D3" s="36" t="s">
        <v>939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2:18" ht="21.75" customHeight="1" x14ac:dyDescent="0.25">
      <c r="C4" s="21"/>
      <c r="D4" s="35" t="s">
        <v>940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2:18" ht="21.75" customHeight="1" x14ac:dyDescent="0.25">
      <c r="C5" s="15"/>
      <c r="D5" s="35" t="s">
        <v>942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2:18" ht="16.5" customHeight="1" x14ac:dyDescent="0.25">
      <c r="B6" s="34"/>
      <c r="C6" s="34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2:18" s="15" customFormat="1" ht="45.75" customHeight="1" x14ac:dyDescent="0.25">
      <c r="B7" s="17" t="s">
        <v>42</v>
      </c>
      <c r="C7" s="20" t="s">
        <v>41</v>
      </c>
      <c r="D7" s="17" t="s">
        <v>16</v>
      </c>
      <c r="E7" s="17" t="s">
        <v>15</v>
      </c>
      <c r="F7" s="17" t="s">
        <v>14</v>
      </c>
      <c r="G7" s="17" t="s">
        <v>40</v>
      </c>
      <c r="H7" s="17" t="s">
        <v>13</v>
      </c>
      <c r="I7" s="17" t="s">
        <v>39</v>
      </c>
      <c r="J7" s="17" t="s">
        <v>38</v>
      </c>
      <c r="K7" s="17" t="s">
        <v>37</v>
      </c>
      <c r="L7" s="17" t="s">
        <v>36</v>
      </c>
      <c r="M7" s="16" t="s">
        <v>35</v>
      </c>
      <c r="N7" s="19" t="s">
        <v>34</v>
      </c>
      <c r="O7" s="18" t="s">
        <v>33</v>
      </c>
      <c r="P7" s="17" t="s">
        <v>32</v>
      </c>
      <c r="Q7" s="17" t="s">
        <v>12</v>
      </c>
      <c r="R7" s="16" t="s">
        <v>46</v>
      </c>
    </row>
    <row r="8" spans="2:18" ht="34.5" x14ac:dyDescent="0.25">
      <c r="B8" s="14">
        <v>1</v>
      </c>
      <c r="C8" s="13">
        <v>45840</v>
      </c>
      <c r="D8" s="24" t="s">
        <v>10</v>
      </c>
      <c r="E8" s="24" t="s">
        <v>932</v>
      </c>
      <c r="F8" s="24" t="s">
        <v>931</v>
      </c>
      <c r="G8" s="24" t="s">
        <v>930</v>
      </c>
      <c r="H8" s="24" t="s">
        <v>31</v>
      </c>
      <c r="I8" s="24" t="s">
        <v>929</v>
      </c>
      <c r="J8" s="24" t="s">
        <v>928</v>
      </c>
      <c r="K8" s="24" t="s">
        <v>135</v>
      </c>
      <c r="L8" s="24" t="s">
        <v>134</v>
      </c>
      <c r="M8" s="10">
        <v>50</v>
      </c>
      <c r="N8" s="12">
        <v>1632</v>
      </c>
      <c r="O8" s="11">
        <f t="shared" ref="O8:O39" si="0">+M8*N8</f>
        <v>81600</v>
      </c>
      <c r="P8" s="24" t="s">
        <v>133</v>
      </c>
      <c r="Q8" s="24" t="s">
        <v>1</v>
      </c>
      <c r="R8" s="10">
        <f>M8</f>
        <v>50</v>
      </c>
    </row>
    <row r="9" spans="2:18" ht="34.5" x14ac:dyDescent="0.25">
      <c r="B9" s="14">
        <f>+B8+1</f>
        <v>2</v>
      </c>
      <c r="C9" s="13">
        <v>45840</v>
      </c>
      <c r="D9" s="24" t="s">
        <v>10</v>
      </c>
      <c r="E9" s="24" t="s">
        <v>77</v>
      </c>
      <c r="F9" s="24" t="s">
        <v>927</v>
      </c>
      <c r="G9" s="24" t="s">
        <v>926</v>
      </c>
      <c r="H9" s="24" t="s">
        <v>31</v>
      </c>
      <c r="I9" s="24" t="s">
        <v>925</v>
      </c>
      <c r="J9" s="24" t="s">
        <v>924</v>
      </c>
      <c r="K9" s="24" t="s">
        <v>135</v>
      </c>
      <c r="L9" s="24" t="s">
        <v>134</v>
      </c>
      <c r="M9" s="10">
        <v>31</v>
      </c>
      <c r="N9" s="12">
        <v>1632</v>
      </c>
      <c r="O9" s="11">
        <f t="shared" si="0"/>
        <v>50592</v>
      </c>
      <c r="P9" s="24" t="s">
        <v>133</v>
      </c>
      <c r="Q9" s="24" t="s">
        <v>1</v>
      </c>
      <c r="R9" s="10">
        <f>M9</f>
        <v>31</v>
      </c>
    </row>
    <row r="10" spans="2:18" ht="34.5" x14ac:dyDescent="0.25">
      <c r="B10" s="14">
        <f t="shared" ref="B10:B73" si="1">+B9+1</f>
        <v>3</v>
      </c>
      <c r="C10" s="13">
        <v>45840</v>
      </c>
      <c r="D10" s="24" t="s">
        <v>10</v>
      </c>
      <c r="E10" s="24" t="s">
        <v>77</v>
      </c>
      <c r="F10" s="24" t="s">
        <v>923</v>
      </c>
      <c r="G10" s="24" t="s">
        <v>922</v>
      </c>
      <c r="H10" s="24" t="s">
        <v>31</v>
      </c>
      <c r="I10" s="24" t="s">
        <v>921</v>
      </c>
      <c r="J10" s="24" t="s">
        <v>920</v>
      </c>
      <c r="K10" s="24" t="s">
        <v>135</v>
      </c>
      <c r="L10" s="24" t="s">
        <v>134</v>
      </c>
      <c r="M10" s="10">
        <v>17</v>
      </c>
      <c r="N10" s="12">
        <v>1632</v>
      </c>
      <c r="O10" s="11">
        <f t="shared" si="0"/>
        <v>27744</v>
      </c>
      <c r="P10" s="24" t="s">
        <v>133</v>
      </c>
      <c r="Q10" s="24" t="s">
        <v>1</v>
      </c>
      <c r="R10" s="10">
        <f>M10</f>
        <v>17</v>
      </c>
    </row>
    <row r="11" spans="2:18" ht="34.5" x14ac:dyDescent="0.25">
      <c r="B11" s="14">
        <f t="shared" si="1"/>
        <v>4</v>
      </c>
      <c r="C11" s="13">
        <v>45840</v>
      </c>
      <c r="D11" s="24" t="s">
        <v>10</v>
      </c>
      <c r="E11" s="24" t="s">
        <v>10</v>
      </c>
      <c r="F11" s="24" t="s">
        <v>919</v>
      </c>
      <c r="G11" s="24" t="s">
        <v>918</v>
      </c>
      <c r="H11" s="24" t="s">
        <v>31</v>
      </c>
      <c r="I11" s="24" t="s">
        <v>917</v>
      </c>
      <c r="J11" s="24" t="s">
        <v>916</v>
      </c>
      <c r="K11" s="24" t="s">
        <v>135</v>
      </c>
      <c r="L11" s="24" t="s">
        <v>134</v>
      </c>
      <c r="M11" s="10">
        <v>15</v>
      </c>
      <c r="N11" s="12">
        <v>1632</v>
      </c>
      <c r="O11" s="11">
        <f t="shared" si="0"/>
        <v>24480</v>
      </c>
      <c r="P11" s="24" t="s">
        <v>133</v>
      </c>
      <c r="Q11" s="24" t="s">
        <v>1</v>
      </c>
      <c r="R11" s="10">
        <f>M11</f>
        <v>15</v>
      </c>
    </row>
    <row r="12" spans="2:18" ht="34.5" x14ac:dyDescent="0.25">
      <c r="B12" s="14">
        <f t="shared" si="1"/>
        <v>5</v>
      </c>
      <c r="C12" s="13">
        <v>45840</v>
      </c>
      <c r="D12" s="24" t="s">
        <v>10</v>
      </c>
      <c r="E12" s="24" t="s">
        <v>10</v>
      </c>
      <c r="F12" s="24" t="s">
        <v>10</v>
      </c>
      <c r="G12" s="24" t="s">
        <v>829</v>
      </c>
      <c r="H12" s="24" t="s">
        <v>4</v>
      </c>
      <c r="I12" s="24" t="s">
        <v>828</v>
      </c>
      <c r="J12" s="24" t="s">
        <v>915</v>
      </c>
      <c r="K12" s="24" t="s">
        <v>135</v>
      </c>
      <c r="L12" s="24" t="s">
        <v>134</v>
      </c>
      <c r="M12" s="10">
        <v>50</v>
      </c>
      <c r="N12" s="12">
        <v>1632</v>
      </c>
      <c r="O12" s="11">
        <f t="shared" si="0"/>
        <v>81600</v>
      </c>
      <c r="P12" s="24" t="s">
        <v>133</v>
      </c>
      <c r="Q12" s="24" t="s">
        <v>1</v>
      </c>
      <c r="R12" s="10">
        <f>M12</f>
        <v>50</v>
      </c>
    </row>
    <row r="13" spans="2:18" x14ac:dyDescent="0.25">
      <c r="B13" s="14">
        <f t="shared" si="1"/>
        <v>6</v>
      </c>
      <c r="C13" s="13">
        <v>45840</v>
      </c>
      <c r="D13" s="24" t="s">
        <v>10</v>
      </c>
      <c r="E13" s="24" t="s">
        <v>10</v>
      </c>
      <c r="F13" s="24" t="s">
        <v>10</v>
      </c>
      <c r="G13" s="24" t="s">
        <v>829</v>
      </c>
      <c r="H13" s="24" t="s">
        <v>4</v>
      </c>
      <c r="I13" s="24" t="s">
        <v>828</v>
      </c>
      <c r="J13" s="24" t="s">
        <v>872</v>
      </c>
      <c r="K13" s="24" t="s">
        <v>70</v>
      </c>
      <c r="L13" s="24" t="s">
        <v>11</v>
      </c>
      <c r="M13" s="10">
        <v>300</v>
      </c>
      <c r="N13" s="12">
        <v>0</v>
      </c>
      <c r="O13" s="11">
        <f t="shared" si="0"/>
        <v>0</v>
      </c>
      <c r="P13" s="24" t="s">
        <v>98</v>
      </c>
      <c r="Q13" s="24" t="s">
        <v>6</v>
      </c>
      <c r="R13" s="10">
        <f>M13/2</f>
        <v>150</v>
      </c>
    </row>
    <row r="14" spans="2:18" ht="34.5" x14ac:dyDescent="0.25">
      <c r="B14" s="14">
        <f t="shared" si="1"/>
        <v>7</v>
      </c>
      <c r="C14" s="13">
        <v>45840</v>
      </c>
      <c r="D14" s="24" t="s">
        <v>10</v>
      </c>
      <c r="E14" s="24" t="s">
        <v>914</v>
      </c>
      <c r="F14" s="24" t="s">
        <v>913</v>
      </c>
      <c r="G14" s="24" t="s">
        <v>912</v>
      </c>
      <c r="H14" s="24" t="s">
        <v>31</v>
      </c>
      <c r="I14" s="24" t="s">
        <v>911</v>
      </c>
      <c r="J14" s="24" t="s">
        <v>868</v>
      </c>
      <c r="K14" s="24" t="s">
        <v>70</v>
      </c>
      <c r="L14" s="24" t="s">
        <v>11</v>
      </c>
      <c r="M14" s="10">
        <v>357</v>
      </c>
      <c r="N14" s="12">
        <v>0</v>
      </c>
      <c r="O14" s="11">
        <f t="shared" si="0"/>
        <v>0</v>
      </c>
      <c r="P14" s="24" t="s">
        <v>98</v>
      </c>
      <c r="Q14" s="24" t="s">
        <v>6</v>
      </c>
      <c r="R14" s="10">
        <f>M14/2</f>
        <v>178.5</v>
      </c>
    </row>
    <row r="15" spans="2:18" s="4" customFormat="1" ht="34.5" customHeight="1" x14ac:dyDescent="0.25">
      <c r="B15" s="14">
        <f t="shared" si="1"/>
        <v>8</v>
      </c>
      <c r="C15" s="13">
        <v>45840</v>
      </c>
      <c r="D15" s="24" t="s">
        <v>10</v>
      </c>
      <c r="E15" s="24" t="s">
        <v>77</v>
      </c>
      <c r="F15" s="24" t="s">
        <v>910</v>
      </c>
      <c r="G15" s="24" t="s">
        <v>909</v>
      </c>
      <c r="H15" s="24" t="s">
        <v>31</v>
      </c>
      <c r="I15" s="24" t="s">
        <v>908</v>
      </c>
      <c r="J15" s="24" t="s">
        <v>864</v>
      </c>
      <c r="K15" s="24" t="s">
        <v>107</v>
      </c>
      <c r="L15" s="24" t="s">
        <v>105</v>
      </c>
      <c r="M15" s="10">
        <v>30</v>
      </c>
      <c r="N15" s="12">
        <v>248</v>
      </c>
      <c r="O15" s="11">
        <f t="shared" si="0"/>
        <v>7440</v>
      </c>
      <c r="P15" s="24" t="s">
        <v>106</v>
      </c>
      <c r="Q15" s="24" t="s">
        <v>6</v>
      </c>
      <c r="R15" s="10">
        <f>M15</f>
        <v>30</v>
      </c>
    </row>
    <row r="16" spans="2:18" s="4" customFormat="1" ht="34.5" customHeight="1" x14ac:dyDescent="0.25">
      <c r="B16" s="14">
        <f t="shared" si="1"/>
        <v>9</v>
      </c>
      <c r="C16" s="13">
        <v>45840</v>
      </c>
      <c r="D16" s="24" t="s">
        <v>10</v>
      </c>
      <c r="E16" s="24" t="s">
        <v>77</v>
      </c>
      <c r="F16" s="24" t="s">
        <v>907</v>
      </c>
      <c r="G16" s="24" t="s">
        <v>906</v>
      </c>
      <c r="H16" s="24" t="s">
        <v>31</v>
      </c>
      <c r="I16" s="24" t="s">
        <v>905</v>
      </c>
      <c r="J16" s="24" t="s">
        <v>859</v>
      </c>
      <c r="K16" s="24" t="s">
        <v>107</v>
      </c>
      <c r="L16" s="24" t="s">
        <v>105</v>
      </c>
      <c r="M16" s="10">
        <v>30</v>
      </c>
      <c r="N16" s="12">
        <v>248</v>
      </c>
      <c r="O16" s="11">
        <f t="shared" si="0"/>
        <v>7440</v>
      </c>
      <c r="P16" s="24" t="s">
        <v>106</v>
      </c>
      <c r="Q16" s="24" t="s">
        <v>6</v>
      </c>
      <c r="R16" s="10">
        <f>M16</f>
        <v>30</v>
      </c>
    </row>
    <row r="17" spans="1:18" s="4" customFormat="1" ht="34.5" customHeight="1" x14ac:dyDescent="0.25">
      <c r="B17" s="14">
        <f t="shared" si="1"/>
        <v>10</v>
      </c>
      <c r="C17" s="13">
        <v>45840</v>
      </c>
      <c r="D17" s="24" t="s">
        <v>10</v>
      </c>
      <c r="E17" s="24" t="s">
        <v>77</v>
      </c>
      <c r="F17" s="24" t="s">
        <v>867</v>
      </c>
      <c r="G17" s="24" t="s">
        <v>866</v>
      </c>
      <c r="H17" s="24" t="s">
        <v>31</v>
      </c>
      <c r="I17" s="24" t="s">
        <v>865</v>
      </c>
      <c r="J17" s="24" t="s">
        <v>855</v>
      </c>
      <c r="K17" s="24" t="s">
        <v>107</v>
      </c>
      <c r="L17" s="24" t="s">
        <v>105</v>
      </c>
      <c r="M17" s="10">
        <v>4</v>
      </c>
      <c r="N17" s="12">
        <v>248</v>
      </c>
      <c r="O17" s="11">
        <f t="shared" si="0"/>
        <v>992</v>
      </c>
      <c r="P17" s="24" t="s">
        <v>106</v>
      </c>
      <c r="Q17" s="24" t="s">
        <v>6</v>
      </c>
      <c r="R17" s="10">
        <f>M17</f>
        <v>4</v>
      </c>
    </row>
    <row r="18" spans="1:18" s="26" customFormat="1" ht="34.5" customHeight="1" x14ac:dyDescent="0.25">
      <c r="A18" s="25"/>
      <c r="B18" s="14">
        <f t="shared" si="1"/>
        <v>11</v>
      </c>
      <c r="C18" s="13">
        <v>45840</v>
      </c>
      <c r="D18" s="24" t="s">
        <v>10</v>
      </c>
      <c r="E18" s="24" t="s">
        <v>77</v>
      </c>
      <c r="F18" s="24" t="s">
        <v>867</v>
      </c>
      <c r="G18" s="24" t="s">
        <v>866</v>
      </c>
      <c r="H18" s="24" t="s">
        <v>31</v>
      </c>
      <c r="I18" s="24" t="s">
        <v>865</v>
      </c>
      <c r="J18" s="24" t="s">
        <v>855</v>
      </c>
      <c r="K18" s="24" t="s">
        <v>180</v>
      </c>
      <c r="L18" s="24" t="s">
        <v>139</v>
      </c>
      <c r="M18" s="10">
        <v>13</v>
      </c>
      <c r="N18" s="12">
        <v>210</v>
      </c>
      <c r="O18" s="11">
        <f t="shared" si="0"/>
        <v>2730</v>
      </c>
      <c r="P18" s="24" t="s">
        <v>158</v>
      </c>
      <c r="Q18" s="24" t="s">
        <v>6</v>
      </c>
      <c r="R18" s="10">
        <f>+M18*8</f>
        <v>104</v>
      </c>
    </row>
    <row r="19" spans="1:18" s="4" customFormat="1" ht="34.5" customHeight="1" x14ac:dyDescent="0.25">
      <c r="B19" s="14">
        <f t="shared" si="1"/>
        <v>12</v>
      </c>
      <c r="C19" s="13">
        <v>45840</v>
      </c>
      <c r="D19" s="24" t="s">
        <v>10</v>
      </c>
      <c r="E19" s="24" t="s">
        <v>77</v>
      </c>
      <c r="F19" s="24" t="s">
        <v>904</v>
      </c>
      <c r="G19" s="24" t="s">
        <v>903</v>
      </c>
      <c r="H19" s="24" t="s">
        <v>31</v>
      </c>
      <c r="I19" s="24" t="s">
        <v>902</v>
      </c>
      <c r="J19" s="24" t="s">
        <v>851</v>
      </c>
      <c r="K19" s="24" t="s">
        <v>107</v>
      </c>
      <c r="L19" s="24" t="s">
        <v>105</v>
      </c>
      <c r="M19" s="10">
        <v>6</v>
      </c>
      <c r="N19" s="12">
        <v>248</v>
      </c>
      <c r="O19" s="11">
        <f t="shared" si="0"/>
        <v>1488</v>
      </c>
      <c r="P19" s="24" t="s">
        <v>106</v>
      </c>
      <c r="Q19" s="24" t="s">
        <v>6</v>
      </c>
      <c r="R19" s="10">
        <f>M19</f>
        <v>6</v>
      </c>
    </row>
    <row r="20" spans="1:18" s="26" customFormat="1" ht="34.5" customHeight="1" x14ac:dyDescent="0.25">
      <c r="A20" s="25"/>
      <c r="B20" s="14">
        <f t="shared" si="1"/>
        <v>13</v>
      </c>
      <c r="C20" s="13">
        <v>45840</v>
      </c>
      <c r="D20" s="24" t="s">
        <v>10</v>
      </c>
      <c r="E20" s="24" t="s">
        <v>77</v>
      </c>
      <c r="F20" s="24" t="s">
        <v>904</v>
      </c>
      <c r="G20" s="24" t="s">
        <v>903</v>
      </c>
      <c r="H20" s="24" t="s">
        <v>31</v>
      </c>
      <c r="I20" s="24" t="s">
        <v>902</v>
      </c>
      <c r="J20" s="24" t="s">
        <v>851</v>
      </c>
      <c r="K20" s="24" t="s">
        <v>180</v>
      </c>
      <c r="L20" s="24" t="s">
        <v>139</v>
      </c>
      <c r="M20" s="10">
        <v>9</v>
      </c>
      <c r="N20" s="12">
        <v>210</v>
      </c>
      <c r="O20" s="11">
        <f t="shared" si="0"/>
        <v>1890</v>
      </c>
      <c r="P20" s="24" t="s">
        <v>158</v>
      </c>
      <c r="Q20" s="24" t="s">
        <v>6</v>
      </c>
      <c r="R20" s="10">
        <f>+M20*8</f>
        <v>72</v>
      </c>
    </row>
    <row r="21" spans="1:18" ht="34.5" customHeight="1" x14ac:dyDescent="0.25">
      <c r="A21" s="27"/>
      <c r="B21" s="14">
        <f t="shared" si="1"/>
        <v>14</v>
      </c>
      <c r="C21" s="13">
        <v>45840</v>
      </c>
      <c r="D21" s="24" t="s">
        <v>10</v>
      </c>
      <c r="E21" s="24" t="s">
        <v>77</v>
      </c>
      <c r="F21" s="24" t="s">
        <v>904</v>
      </c>
      <c r="G21" s="24" t="s">
        <v>903</v>
      </c>
      <c r="H21" s="24" t="s">
        <v>31</v>
      </c>
      <c r="I21" s="24" t="s">
        <v>902</v>
      </c>
      <c r="J21" s="24" t="s">
        <v>851</v>
      </c>
      <c r="K21" s="24" t="s">
        <v>179</v>
      </c>
      <c r="L21" s="24" t="s">
        <v>178</v>
      </c>
      <c r="M21" s="10">
        <v>2</v>
      </c>
      <c r="N21" s="12">
        <v>176.7</v>
      </c>
      <c r="O21" s="11">
        <f t="shared" si="0"/>
        <v>353.4</v>
      </c>
      <c r="P21" s="24" t="s">
        <v>177</v>
      </c>
      <c r="Q21" s="24" t="s">
        <v>6</v>
      </c>
      <c r="R21" s="10">
        <f>M21</f>
        <v>2</v>
      </c>
    </row>
    <row r="22" spans="1:18" s="26" customFormat="1" ht="34.5" customHeight="1" x14ac:dyDescent="0.25">
      <c r="A22" s="25"/>
      <c r="B22" s="14">
        <f t="shared" si="1"/>
        <v>15</v>
      </c>
      <c r="C22" s="13">
        <v>45840</v>
      </c>
      <c r="D22" s="24" t="s">
        <v>10</v>
      </c>
      <c r="E22" s="24" t="s">
        <v>77</v>
      </c>
      <c r="F22" s="24" t="s">
        <v>901</v>
      </c>
      <c r="G22" s="24" t="s">
        <v>779</v>
      </c>
      <c r="H22" s="24" t="s">
        <v>31</v>
      </c>
      <c r="I22" s="24" t="s">
        <v>778</v>
      </c>
      <c r="J22" s="24" t="s">
        <v>846</v>
      </c>
      <c r="K22" s="24" t="s">
        <v>180</v>
      </c>
      <c r="L22" s="24" t="s">
        <v>139</v>
      </c>
      <c r="M22" s="10">
        <v>19</v>
      </c>
      <c r="N22" s="12">
        <v>210</v>
      </c>
      <c r="O22" s="11">
        <f t="shared" si="0"/>
        <v>3990</v>
      </c>
      <c r="P22" s="24" t="s">
        <v>158</v>
      </c>
      <c r="Q22" s="24" t="s">
        <v>6</v>
      </c>
      <c r="R22" s="10">
        <f>+M22*8</f>
        <v>152</v>
      </c>
    </row>
    <row r="23" spans="1:18" s="26" customFormat="1" ht="34.5" customHeight="1" x14ac:dyDescent="0.25">
      <c r="A23" s="25"/>
      <c r="B23" s="14">
        <f t="shared" si="1"/>
        <v>16</v>
      </c>
      <c r="C23" s="13">
        <v>45840</v>
      </c>
      <c r="D23" s="24" t="s">
        <v>10</v>
      </c>
      <c r="E23" s="24" t="s">
        <v>77</v>
      </c>
      <c r="F23" s="24" t="s">
        <v>900</v>
      </c>
      <c r="G23" s="24" t="s">
        <v>899</v>
      </c>
      <c r="H23" s="24" t="s">
        <v>31</v>
      </c>
      <c r="I23" s="24" t="s">
        <v>898</v>
      </c>
      <c r="J23" s="24" t="s">
        <v>845</v>
      </c>
      <c r="K23" s="24" t="s">
        <v>180</v>
      </c>
      <c r="L23" s="24" t="s">
        <v>139</v>
      </c>
      <c r="M23" s="10">
        <v>20</v>
      </c>
      <c r="N23" s="12">
        <v>210</v>
      </c>
      <c r="O23" s="11">
        <f t="shared" si="0"/>
        <v>4200</v>
      </c>
      <c r="P23" s="24" t="s">
        <v>158</v>
      </c>
      <c r="Q23" s="24" t="s">
        <v>6</v>
      </c>
      <c r="R23" s="10">
        <f>+M23*8</f>
        <v>160</v>
      </c>
    </row>
    <row r="24" spans="1:18" s="26" customFormat="1" ht="34.5" customHeight="1" x14ac:dyDescent="0.25">
      <c r="A24" s="25"/>
      <c r="B24" s="14">
        <f t="shared" si="1"/>
        <v>17</v>
      </c>
      <c r="C24" s="13">
        <v>45840</v>
      </c>
      <c r="D24" s="24" t="s">
        <v>10</v>
      </c>
      <c r="E24" s="24" t="s">
        <v>77</v>
      </c>
      <c r="F24" s="24" t="s">
        <v>897</v>
      </c>
      <c r="G24" s="24" t="s">
        <v>896</v>
      </c>
      <c r="H24" s="24" t="s">
        <v>31</v>
      </c>
      <c r="I24" s="24" t="s">
        <v>895</v>
      </c>
      <c r="J24" s="24" t="s">
        <v>837</v>
      </c>
      <c r="K24" s="24" t="s">
        <v>180</v>
      </c>
      <c r="L24" s="24" t="s">
        <v>139</v>
      </c>
      <c r="M24" s="10">
        <v>50</v>
      </c>
      <c r="N24" s="12">
        <v>210</v>
      </c>
      <c r="O24" s="11">
        <f t="shared" si="0"/>
        <v>10500</v>
      </c>
      <c r="P24" s="24" t="s">
        <v>158</v>
      </c>
      <c r="Q24" s="24" t="s">
        <v>6</v>
      </c>
      <c r="R24" s="10">
        <f>+M24*8</f>
        <v>400</v>
      </c>
    </row>
    <row r="25" spans="1:18" s="26" customFormat="1" ht="34.5" customHeight="1" x14ac:dyDescent="0.25">
      <c r="A25" s="25"/>
      <c r="B25" s="14">
        <f t="shared" si="1"/>
        <v>18</v>
      </c>
      <c r="C25" s="13">
        <v>45840</v>
      </c>
      <c r="D25" s="24" t="s">
        <v>10</v>
      </c>
      <c r="E25" s="24" t="s">
        <v>77</v>
      </c>
      <c r="F25" s="24" t="s">
        <v>118</v>
      </c>
      <c r="G25" s="24" t="s">
        <v>894</v>
      </c>
      <c r="H25" s="24" t="s">
        <v>31</v>
      </c>
      <c r="I25" s="24" t="s">
        <v>893</v>
      </c>
      <c r="J25" s="24" t="s">
        <v>836</v>
      </c>
      <c r="K25" s="24" t="s">
        <v>180</v>
      </c>
      <c r="L25" s="24" t="s">
        <v>139</v>
      </c>
      <c r="M25" s="10">
        <v>68</v>
      </c>
      <c r="N25" s="12">
        <v>210</v>
      </c>
      <c r="O25" s="11">
        <f t="shared" si="0"/>
        <v>14280</v>
      </c>
      <c r="P25" s="24" t="s">
        <v>158</v>
      </c>
      <c r="Q25" s="24" t="s">
        <v>6</v>
      </c>
      <c r="R25" s="10">
        <f>+M25*8</f>
        <v>544</v>
      </c>
    </row>
    <row r="26" spans="1:18" ht="34.5" customHeight="1" x14ac:dyDescent="0.25">
      <c r="A26" s="27"/>
      <c r="B26" s="14">
        <f t="shared" si="1"/>
        <v>19</v>
      </c>
      <c r="C26" s="13">
        <v>45840</v>
      </c>
      <c r="D26" s="24" t="s">
        <v>10</v>
      </c>
      <c r="E26" s="24" t="s">
        <v>77</v>
      </c>
      <c r="F26" s="24" t="s">
        <v>892</v>
      </c>
      <c r="G26" s="24" t="s">
        <v>891</v>
      </c>
      <c r="H26" s="24" t="s">
        <v>31</v>
      </c>
      <c r="I26" s="24" t="s">
        <v>890</v>
      </c>
      <c r="J26" s="24" t="s">
        <v>798</v>
      </c>
      <c r="K26" s="24" t="s">
        <v>179</v>
      </c>
      <c r="L26" s="24" t="s">
        <v>178</v>
      </c>
      <c r="M26" s="10">
        <v>4</v>
      </c>
      <c r="N26" s="12">
        <v>176.7</v>
      </c>
      <c r="O26" s="11">
        <f t="shared" si="0"/>
        <v>706.8</v>
      </c>
      <c r="P26" s="24" t="s">
        <v>177</v>
      </c>
      <c r="Q26" s="24" t="s">
        <v>6</v>
      </c>
      <c r="R26" s="10">
        <f t="shared" ref="R26:R31" si="2">M26</f>
        <v>4</v>
      </c>
    </row>
    <row r="27" spans="1:18" ht="34.5" customHeight="1" x14ac:dyDescent="0.25">
      <c r="A27" s="27"/>
      <c r="B27" s="14">
        <f t="shared" si="1"/>
        <v>20</v>
      </c>
      <c r="C27" s="13">
        <v>45840</v>
      </c>
      <c r="D27" s="24" t="s">
        <v>10</v>
      </c>
      <c r="E27" s="24" t="s">
        <v>77</v>
      </c>
      <c r="F27" s="24" t="s">
        <v>871</v>
      </c>
      <c r="G27" s="24" t="s">
        <v>870</v>
      </c>
      <c r="H27" s="24" t="s">
        <v>31</v>
      </c>
      <c r="I27" s="24" t="s">
        <v>869</v>
      </c>
      <c r="J27" s="24" t="s">
        <v>830</v>
      </c>
      <c r="K27" s="24" t="s">
        <v>179</v>
      </c>
      <c r="L27" s="24" t="s">
        <v>178</v>
      </c>
      <c r="M27" s="10">
        <v>7</v>
      </c>
      <c r="N27" s="12">
        <v>176.7</v>
      </c>
      <c r="O27" s="11">
        <f t="shared" si="0"/>
        <v>1236.8999999999999</v>
      </c>
      <c r="P27" s="24" t="s">
        <v>177</v>
      </c>
      <c r="Q27" s="24" t="s">
        <v>6</v>
      </c>
      <c r="R27" s="10">
        <f t="shared" si="2"/>
        <v>7</v>
      </c>
    </row>
    <row r="28" spans="1:18" ht="34.5" customHeight="1" x14ac:dyDescent="0.25">
      <c r="A28" s="27"/>
      <c r="B28" s="14">
        <f t="shared" si="1"/>
        <v>21</v>
      </c>
      <c r="C28" s="13">
        <v>45840</v>
      </c>
      <c r="D28" s="24" t="s">
        <v>10</v>
      </c>
      <c r="E28" s="24" t="s">
        <v>77</v>
      </c>
      <c r="F28" s="24" t="s">
        <v>889</v>
      </c>
      <c r="G28" s="24" t="s">
        <v>888</v>
      </c>
      <c r="H28" s="24" t="s">
        <v>31</v>
      </c>
      <c r="I28" s="24" t="s">
        <v>887</v>
      </c>
      <c r="J28" s="24" t="s">
        <v>827</v>
      </c>
      <c r="K28" s="24" t="s">
        <v>179</v>
      </c>
      <c r="L28" s="24" t="s">
        <v>178</v>
      </c>
      <c r="M28" s="10">
        <v>14</v>
      </c>
      <c r="N28" s="12">
        <v>176.7</v>
      </c>
      <c r="O28" s="11">
        <f t="shared" si="0"/>
        <v>2473.7999999999997</v>
      </c>
      <c r="P28" s="24" t="s">
        <v>177</v>
      </c>
      <c r="Q28" s="24" t="s">
        <v>6</v>
      </c>
      <c r="R28" s="10">
        <f t="shared" si="2"/>
        <v>14</v>
      </c>
    </row>
    <row r="29" spans="1:18" ht="34.5" customHeight="1" x14ac:dyDescent="0.25">
      <c r="A29" s="27"/>
      <c r="B29" s="14">
        <f t="shared" si="1"/>
        <v>22</v>
      </c>
      <c r="C29" s="13">
        <v>45840</v>
      </c>
      <c r="D29" s="24" t="s">
        <v>10</v>
      </c>
      <c r="E29" s="24" t="s">
        <v>77</v>
      </c>
      <c r="F29" s="24" t="s">
        <v>886</v>
      </c>
      <c r="G29" s="24" t="s">
        <v>885</v>
      </c>
      <c r="H29" s="24" t="s">
        <v>31</v>
      </c>
      <c r="I29" s="24" t="s">
        <v>884</v>
      </c>
      <c r="J29" s="24" t="s">
        <v>777</v>
      </c>
      <c r="K29" s="24" t="s">
        <v>179</v>
      </c>
      <c r="L29" s="24" t="s">
        <v>178</v>
      </c>
      <c r="M29" s="10">
        <v>16</v>
      </c>
      <c r="N29" s="12">
        <v>176.7</v>
      </c>
      <c r="O29" s="11">
        <f t="shared" si="0"/>
        <v>2827.2</v>
      </c>
      <c r="P29" s="24" t="s">
        <v>177</v>
      </c>
      <c r="Q29" s="24" t="s">
        <v>6</v>
      </c>
      <c r="R29" s="10">
        <f t="shared" si="2"/>
        <v>16</v>
      </c>
    </row>
    <row r="30" spans="1:18" ht="34.5" customHeight="1" x14ac:dyDescent="0.25">
      <c r="A30" s="27"/>
      <c r="B30" s="14">
        <f t="shared" si="1"/>
        <v>23</v>
      </c>
      <c r="C30" s="13">
        <v>45840</v>
      </c>
      <c r="D30" s="24" t="s">
        <v>10</v>
      </c>
      <c r="E30" s="24" t="s">
        <v>77</v>
      </c>
      <c r="F30" s="24" t="s">
        <v>883</v>
      </c>
      <c r="G30" s="24" t="s">
        <v>882</v>
      </c>
      <c r="H30" s="24" t="s">
        <v>31</v>
      </c>
      <c r="I30" s="24" t="s">
        <v>881</v>
      </c>
      <c r="J30" s="24" t="s">
        <v>774</v>
      </c>
      <c r="K30" s="24" t="s">
        <v>179</v>
      </c>
      <c r="L30" s="24" t="s">
        <v>178</v>
      </c>
      <c r="M30" s="10">
        <v>22</v>
      </c>
      <c r="N30" s="12">
        <v>176.7</v>
      </c>
      <c r="O30" s="11">
        <f t="shared" si="0"/>
        <v>3887.3999999999996</v>
      </c>
      <c r="P30" s="24" t="s">
        <v>177</v>
      </c>
      <c r="Q30" s="24" t="s">
        <v>6</v>
      </c>
      <c r="R30" s="10">
        <f t="shared" si="2"/>
        <v>22</v>
      </c>
    </row>
    <row r="31" spans="1:18" ht="34.5" customHeight="1" x14ac:dyDescent="0.25">
      <c r="A31" s="27"/>
      <c r="B31" s="14">
        <f t="shared" si="1"/>
        <v>24</v>
      </c>
      <c r="C31" s="13">
        <v>45840</v>
      </c>
      <c r="D31" s="24" t="s">
        <v>10</v>
      </c>
      <c r="E31" s="24" t="s">
        <v>77</v>
      </c>
      <c r="F31" s="24" t="s">
        <v>880</v>
      </c>
      <c r="G31" s="24" t="s">
        <v>879</v>
      </c>
      <c r="H31" s="24" t="s">
        <v>31</v>
      </c>
      <c r="I31" s="24" t="s">
        <v>878</v>
      </c>
      <c r="J31" s="24" t="s">
        <v>773</v>
      </c>
      <c r="K31" s="24" t="s">
        <v>179</v>
      </c>
      <c r="L31" s="24" t="s">
        <v>178</v>
      </c>
      <c r="M31" s="10">
        <v>25</v>
      </c>
      <c r="N31" s="12">
        <v>176.7</v>
      </c>
      <c r="O31" s="11">
        <f t="shared" si="0"/>
        <v>4417.5</v>
      </c>
      <c r="P31" s="24" t="s">
        <v>177</v>
      </c>
      <c r="Q31" s="24" t="s">
        <v>6</v>
      </c>
      <c r="R31" s="10">
        <f t="shared" si="2"/>
        <v>25</v>
      </c>
    </row>
    <row r="32" spans="1:18" ht="34.5" customHeight="1" x14ac:dyDescent="0.25">
      <c r="B32" s="14">
        <f t="shared" si="1"/>
        <v>25</v>
      </c>
      <c r="C32" s="13">
        <v>45840</v>
      </c>
      <c r="D32" s="24" t="s">
        <v>10</v>
      </c>
      <c r="E32" s="24" t="s">
        <v>876</v>
      </c>
      <c r="F32" s="24" t="s">
        <v>876</v>
      </c>
      <c r="G32" s="24" t="s">
        <v>875</v>
      </c>
      <c r="H32" s="24" t="s">
        <v>4</v>
      </c>
      <c r="I32" s="24" t="s">
        <v>874</v>
      </c>
      <c r="J32" s="24" t="s">
        <v>877</v>
      </c>
      <c r="K32" s="24" t="s">
        <v>101</v>
      </c>
      <c r="L32" s="24" t="s">
        <v>97</v>
      </c>
      <c r="M32" s="10">
        <v>13</v>
      </c>
      <c r="N32" s="12">
        <v>1500</v>
      </c>
      <c r="O32" s="11">
        <f t="shared" si="0"/>
        <v>19500</v>
      </c>
      <c r="P32" s="24" t="s">
        <v>100</v>
      </c>
      <c r="Q32" s="24" t="s">
        <v>0</v>
      </c>
      <c r="R32" s="10">
        <v>1</v>
      </c>
    </row>
    <row r="33" spans="2:18" ht="34.5" customHeight="1" x14ac:dyDescent="0.25">
      <c r="B33" s="14">
        <f t="shared" si="1"/>
        <v>26</v>
      </c>
      <c r="C33" s="13">
        <v>45840</v>
      </c>
      <c r="D33" s="24" t="s">
        <v>10</v>
      </c>
      <c r="E33" s="24" t="s">
        <v>876</v>
      </c>
      <c r="F33" s="24" t="s">
        <v>876</v>
      </c>
      <c r="G33" s="24" t="s">
        <v>875</v>
      </c>
      <c r="H33" s="24" t="s">
        <v>4</v>
      </c>
      <c r="I33" s="24" t="s">
        <v>874</v>
      </c>
      <c r="J33" s="24" t="s">
        <v>877</v>
      </c>
      <c r="K33" s="24" t="s">
        <v>104</v>
      </c>
      <c r="L33" s="24" t="s">
        <v>97</v>
      </c>
      <c r="M33" s="10">
        <v>25</v>
      </c>
      <c r="N33" s="12">
        <v>5325</v>
      </c>
      <c r="O33" s="11">
        <f t="shared" si="0"/>
        <v>133125</v>
      </c>
      <c r="P33" s="24" t="s">
        <v>102</v>
      </c>
      <c r="Q33" s="24" t="s">
        <v>0</v>
      </c>
      <c r="R33" s="10">
        <v>1</v>
      </c>
    </row>
    <row r="34" spans="2:18" ht="34.5" customHeight="1" x14ac:dyDescent="0.25">
      <c r="B34" s="14">
        <f t="shared" si="1"/>
        <v>27</v>
      </c>
      <c r="C34" s="13">
        <v>45840</v>
      </c>
      <c r="D34" s="24" t="s">
        <v>10</v>
      </c>
      <c r="E34" s="24" t="s">
        <v>876</v>
      </c>
      <c r="F34" s="24" t="s">
        <v>876</v>
      </c>
      <c r="G34" s="24" t="s">
        <v>875</v>
      </c>
      <c r="H34" s="24" t="s">
        <v>4</v>
      </c>
      <c r="I34" s="24" t="s">
        <v>874</v>
      </c>
      <c r="J34" s="24" t="s">
        <v>877</v>
      </c>
      <c r="K34" s="24" t="s">
        <v>103</v>
      </c>
      <c r="L34" s="24" t="s">
        <v>97</v>
      </c>
      <c r="M34" s="10">
        <v>1</v>
      </c>
      <c r="N34" s="12">
        <v>3579</v>
      </c>
      <c r="O34" s="11">
        <f t="shared" si="0"/>
        <v>3579</v>
      </c>
      <c r="P34" s="24" t="s">
        <v>102</v>
      </c>
      <c r="Q34" s="24" t="s">
        <v>0</v>
      </c>
      <c r="R34" s="10">
        <v>1</v>
      </c>
    </row>
    <row r="35" spans="2:18" ht="34.5" customHeight="1" x14ac:dyDescent="0.25">
      <c r="B35" s="14">
        <f t="shared" si="1"/>
        <v>28</v>
      </c>
      <c r="C35" s="13">
        <v>45840</v>
      </c>
      <c r="D35" s="24" t="s">
        <v>10</v>
      </c>
      <c r="E35" s="24" t="s">
        <v>876</v>
      </c>
      <c r="F35" s="24" t="s">
        <v>876</v>
      </c>
      <c r="G35" s="24" t="s">
        <v>875</v>
      </c>
      <c r="H35" s="24" t="s">
        <v>4</v>
      </c>
      <c r="I35" s="24" t="s">
        <v>874</v>
      </c>
      <c r="J35" s="24" t="s">
        <v>873</v>
      </c>
      <c r="K35" s="24" t="s">
        <v>141</v>
      </c>
      <c r="L35" s="24" t="s">
        <v>57</v>
      </c>
      <c r="M35" s="10">
        <v>1</v>
      </c>
      <c r="N35" s="12">
        <v>24900</v>
      </c>
      <c r="O35" s="11">
        <f t="shared" si="0"/>
        <v>24900</v>
      </c>
      <c r="P35" s="24" t="s">
        <v>140</v>
      </c>
      <c r="Q35" s="24" t="s">
        <v>0</v>
      </c>
      <c r="R35" s="10">
        <v>1</v>
      </c>
    </row>
    <row r="36" spans="2:18" s="27" customFormat="1" ht="34.5" customHeight="1" x14ac:dyDescent="0.25">
      <c r="B36" s="14">
        <f t="shared" si="1"/>
        <v>29</v>
      </c>
      <c r="C36" s="13">
        <v>45840</v>
      </c>
      <c r="D36" s="24" t="s">
        <v>10</v>
      </c>
      <c r="E36" s="24" t="s">
        <v>10</v>
      </c>
      <c r="F36" s="24" t="s">
        <v>10</v>
      </c>
      <c r="G36" s="29" t="s">
        <v>829</v>
      </c>
      <c r="H36" s="24" t="s">
        <v>4</v>
      </c>
      <c r="I36" s="29" t="s">
        <v>828</v>
      </c>
      <c r="J36" s="29" t="s">
        <v>872</v>
      </c>
      <c r="K36" s="24" t="s">
        <v>173</v>
      </c>
      <c r="L36" s="24" t="s">
        <v>105</v>
      </c>
      <c r="M36" s="10">
        <v>175</v>
      </c>
      <c r="N36" s="12">
        <v>111.36</v>
      </c>
      <c r="O36" s="11">
        <f t="shared" si="0"/>
        <v>19488</v>
      </c>
      <c r="P36" s="24" t="s">
        <v>159</v>
      </c>
      <c r="Q36" s="24" t="s">
        <v>0</v>
      </c>
      <c r="R36" s="10">
        <f>M36</f>
        <v>175</v>
      </c>
    </row>
    <row r="37" spans="2:18" x14ac:dyDescent="0.25">
      <c r="B37" s="14">
        <f t="shared" si="1"/>
        <v>30</v>
      </c>
      <c r="C37" s="13">
        <v>45840</v>
      </c>
      <c r="D37" s="24" t="s">
        <v>10</v>
      </c>
      <c r="E37" s="24" t="s">
        <v>10</v>
      </c>
      <c r="F37" s="24" t="s">
        <v>10</v>
      </c>
      <c r="G37" s="29" t="s">
        <v>829</v>
      </c>
      <c r="H37" s="24" t="s">
        <v>4</v>
      </c>
      <c r="I37" s="29" t="s">
        <v>828</v>
      </c>
      <c r="J37" s="29" t="s">
        <v>872</v>
      </c>
      <c r="K37" s="24" t="s">
        <v>160</v>
      </c>
      <c r="L37" s="24" t="s">
        <v>105</v>
      </c>
      <c r="M37" s="10">
        <v>175</v>
      </c>
      <c r="N37" s="12">
        <v>95.7</v>
      </c>
      <c r="O37" s="11">
        <f t="shared" si="0"/>
        <v>16747.5</v>
      </c>
      <c r="P37" s="24" t="s">
        <v>159</v>
      </c>
      <c r="Q37" s="24" t="s">
        <v>0</v>
      </c>
      <c r="R37" s="10">
        <f>M37</f>
        <v>175</v>
      </c>
    </row>
    <row r="38" spans="2:18" ht="34.5" customHeight="1" x14ac:dyDescent="0.25">
      <c r="B38" s="14">
        <f t="shared" si="1"/>
        <v>31</v>
      </c>
      <c r="C38" s="13">
        <v>45840</v>
      </c>
      <c r="D38" s="24" t="s">
        <v>10</v>
      </c>
      <c r="E38" s="24" t="s">
        <v>10</v>
      </c>
      <c r="F38" s="24" t="s">
        <v>10</v>
      </c>
      <c r="G38" s="29" t="s">
        <v>829</v>
      </c>
      <c r="H38" s="24" t="s">
        <v>4</v>
      </c>
      <c r="I38" s="29" t="s">
        <v>828</v>
      </c>
      <c r="J38" s="29" t="s">
        <v>872</v>
      </c>
      <c r="K38" s="24" t="s">
        <v>609</v>
      </c>
      <c r="L38" s="24" t="s">
        <v>132</v>
      </c>
      <c r="M38" s="10">
        <v>50</v>
      </c>
      <c r="N38" s="12">
        <v>318</v>
      </c>
      <c r="O38" s="11">
        <f t="shared" si="0"/>
        <v>15900</v>
      </c>
      <c r="P38" s="24" t="s">
        <v>131</v>
      </c>
      <c r="Q38" s="24" t="s">
        <v>0</v>
      </c>
      <c r="R38" s="10">
        <f>M38</f>
        <v>50</v>
      </c>
    </row>
    <row r="39" spans="2:18" s="4" customFormat="1" ht="34.5" customHeight="1" x14ac:dyDescent="0.25">
      <c r="B39" s="14">
        <f t="shared" si="1"/>
        <v>32</v>
      </c>
      <c r="C39" s="13">
        <v>45840</v>
      </c>
      <c r="D39" s="24" t="s">
        <v>10</v>
      </c>
      <c r="E39" s="24" t="s">
        <v>10</v>
      </c>
      <c r="F39" s="24" t="s">
        <v>10</v>
      </c>
      <c r="G39" s="29" t="s">
        <v>829</v>
      </c>
      <c r="H39" s="24" t="s">
        <v>4</v>
      </c>
      <c r="I39" s="29" t="s">
        <v>828</v>
      </c>
      <c r="J39" s="29" t="s">
        <v>872</v>
      </c>
      <c r="K39" s="24" t="s">
        <v>586</v>
      </c>
      <c r="L39" s="24" t="s">
        <v>7</v>
      </c>
      <c r="M39" s="10">
        <v>260</v>
      </c>
      <c r="N39" s="12">
        <v>845.11</v>
      </c>
      <c r="O39" s="11">
        <f t="shared" si="0"/>
        <v>219728.6</v>
      </c>
      <c r="P39" s="24" t="s">
        <v>71</v>
      </c>
      <c r="Q39" s="24" t="s">
        <v>0</v>
      </c>
      <c r="R39" s="10">
        <f>+M39/10</f>
        <v>26</v>
      </c>
    </row>
    <row r="40" spans="2:18" s="4" customFormat="1" ht="34.5" customHeight="1" x14ac:dyDescent="0.25">
      <c r="B40" s="14">
        <f t="shared" si="1"/>
        <v>33</v>
      </c>
      <c r="C40" s="13">
        <v>45840</v>
      </c>
      <c r="D40" s="24" t="s">
        <v>10</v>
      </c>
      <c r="E40" s="24" t="s">
        <v>10</v>
      </c>
      <c r="F40" s="24" t="s">
        <v>10</v>
      </c>
      <c r="G40" s="29" t="s">
        <v>829</v>
      </c>
      <c r="H40" s="24" t="s">
        <v>4</v>
      </c>
      <c r="I40" s="29" t="s">
        <v>828</v>
      </c>
      <c r="J40" s="29" t="s">
        <v>872</v>
      </c>
      <c r="K40" s="24" t="s">
        <v>285</v>
      </c>
      <c r="L40" s="24" t="s">
        <v>7</v>
      </c>
      <c r="M40" s="10">
        <v>259</v>
      </c>
      <c r="N40" s="12">
        <v>619.77</v>
      </c>
      <c r="O40" s="11">
        <f t="shared" ref="O40:O71" si="3">+M40*N40</f>
        <v>160520.43</v>
      </c>
      <c r="P40" s="24" t="s">
        <v>71</v>
      </c>
      <c r="Q40" s="24" t="s">
        <v>0</v>
      </c>
      <c r="R40" s="10">
        <f>+M40/10</f>
        <v>25.9</v>
      </c>
    </row>
    <row r="41" spans="2:18" s="4" customFormat="1" ht="34.5" customHeight="1" x14ac:dyDescent="0.25">
      <c r="B41" s="14">
        <f t="shared" si="1"/>
        <v>34</v>
      </c>
      <c r="C41" s="13">
        <v>45840</v>
      </c>
      <c r="D41" s="24" t="s">
        <v>10</v>
      </c>
      <c r="E41" s="24" t="s">
        <v>10</v>
      </c>
      <c r="F41" s="24" t="s">
        <v>10</v>
      </c>
      <c r="G41" s="29" t="s">
        <v>829</v>
      </c>
      <c r="H41" s="24" t="s">
        <v>4</v>
      </c>
      <c r="I41" s="29" t="s">
        <v>828</v>
      </c>
      <c r="J41" s="29" t="s">
        <v>872</v>
      </c>
      <c r="K41" s="24" t="s">
        <v>72</v>
      </c>
      <c r="L41" s="24" t="s">
        <v>7</v>
      </c>
      <c r="M41" s="10">
        <v>240</v>
      </c>
      <c r="N41" s="12">
        <v>429.25</v>
      </c>
      <c r="O41" s="11">
        <f t="shared" si="3"/>
        <v>103020</v>
      </c>
      <c r="P41" s="24" t="s">
        <v>71</v>
      </c>
      <c r="Q41" s="24" t="s">
        <v>0</v>
      </c>
      <c r="R41" s="10">
        <f>+M41/10</f>
        <v>24</v>
      </c>
    </row>
    <row r="42" spans="2:18" s="4" customFormat="1" ht="34.5" customHeight="1" x14ac:dyDescent="0.25">
      <c r="B42" s="14">
        <f t="shared" si="1"/>
        <v>35</v>
      </c>
      <c r="C42" s="13">
        <v>45840</v>
      </c>
      <c r="D42" s="24" t="s">
        <v>10</v>
      </c>
      <c r="E42" s="24" t="s">
        <v>10</v>
      </c>
      <c r="F42" s="24" t="s">
        <v>10</v>
      </c>
      <c r="G42" s="29" t="s">
        <v>829</v>
      </c>
      <c r="H42" s="24" t="s">
        <v>4</v>
      </c>
      <c r="I42" s="29" t="s">
        <v>828</v>
      </c>
      <c r="J42" s="29" t="s">
        <v>872</v>
      </c>
      <c r="K42" s="24" t="s">
        <v>148</v>
      </c>
      <c r="L42" s="24" t="s">
        <v>7</v>
      </c>
      <c r="M42" s="10">
        <v>225</v>
      </c>
      <c r="N42" s="12">
        <v>299.56</v>
      </c>
      <c r="O42" s="11">
        <f t="shared" si="3"/>
        <v>67401</v>
      </c>
      <c r="P42" s="24" t="s">
        <v>71</v>
      </c>
      <c r="Q42" s="24" t="s">
        <v>0</v>
      </c>
      <c r="R42" s="10">
        <f>+M42/10</f>
        <v>22.5</v>
      </c>
    </row>
    <row r="43" spans="2:18" s="27" customFormat="1" ht="34.5" customHeight="1" x14ac:dyDescent="0.25">
      <c r="B43" s="14">
        <f t="shared" si="1"/>
        <v>36</v>
      </c>
      <c r="C43" s="13">
        <v>45840</v>
      </c>
      <c r="D43" s="24" t="s">
        <v>10</v>
      </c>
      <c r="E43" s="24" t="s">
        <v>77</v>
      </c>
      <c r="F43" s="24" t="s">
        <v>871</v>
      </c>
      <c r="G43" s="24" t="s">
        <v>870</v>
      </c>
      <c r="H43" s="24" t="s">
        <v>31</v>
      </c>
      <c r="I43" s="24" t="s">
        <v>869</v>
      </c>
      <c r="J43" s="24" t="s">
        <v>868</v>
      </c>
      <c r="K43" s="24" t="s">
        <v>776</v>
      </c>
      <c r="L43" s="24" t="s">
        <v>45</v>
      </c>
      <c r="M43" s="10">
        <v>16</v>
      </c>
      <c r="N43" s="12">
        <v>975</v>
      </c>
      <c r="O43" s="11">
        <f t="shared" si="3"/>
        <v>15600</v>
      </c>
      <c r="P43" s="24" t="s">
        <v>775</v>
      </c>
      <c r="Q43" s="24" t="s">
        <v>0</v>
      </c>
      <c r="R43" s="10">
        <f>+M43*5</f>
        <v>80</v>
      </c>
    </row>
    <row r="44" spans="2:18" s="27" customFormat="1" ht="34.5" customHeight="1" x14ac:dyDescent="0.25">
      <c r="B44" s="14">
        <f t="shared" si="1"/>
        <v>37</v>
      </c>
      <c r="C44" s="13">
        <v>45840</v>
      </c>
      <c r="D44" s="24" t="s">
        <v>10</v>
      </c>
      <c r="E44" s="24" t="s">
        <v>77</v>
      </c>
      <c r="F44" s="24" t="s">
        <v>867</v>
      </c>
      <c r="G44" s="24" t="s">
        <v>866</v>
      </c>
      <c r="H44" s="24" t="s">
        <v>31</v>
      </c>
      <c r="I44" s="24" t="s">
        <v>865</v>
      </c>
      <c r="J44" s="24" t="s">
        <v>864</v>
      </c>
      <c r="K44" s="24" t="s">
        <v>776</v>
      </c>
      <c r="L44" s="24" t="s">
        <v>45</v>
      </c>
      <c r="M44" s="10">
        <v>6</v>
      </c>
      <c r="N44" s="12">
        <v>975</v>
      </c>
      <c r="O44" s="11">
        <f t="shared" si="3"/>
        <v>5850</v>
      </c>
      <c r="P44" s="24" t="s">
        <v>775</v>
      </c>
      <c r="Q44" s="24" t="s">
        <v>0</v>
      </c>
      <c r="R44" s="10">
        <f>+M44*5</f>
        <v>30</v>
      </c>
    </row>
    <row r="45" spans="2:18" s="4" customFormat="1" ht="34.5" customHeight="1" x14ac:dyDescent="0.25">
      <c r="B45" s="14">
        <f t="shared" si="1"/>
        <v>38</v>
      </c>
      <c r="C45" s="13">
        <v>45840</v>
      </c>
      <c r="D45" s="24" t="s">
        <v>10</v>
      </c>
      <c r="E45" s="24" t="s">
        <v>10</v>
      </c>
      <c r="F45" s="24" t="s">
        <v>863</v>
      </c>
      <c r="G45" s="24" t="s">
        <v>862</v>
      </c>
      <c r="H45" s="24" t="s">
        <v>861</v>
      </c>
      <c r="I45" s="24" t="s">
        <v>860</v>
      </c>
      <c r="J45" s="24" t="s">
        <v>859</v>
      </c>
      <c r="K45" s="24" t="s">
        <v>73</v>
      </c>
      <c r="L45" s="24" t="s">
        <v>7</v>
      </c>
      <c r="M45" s="10">
        <v>150</v>
      </c>
      <c r="N45" s="12">
        <v>94.39</v>
      </c>
      <c r="O45" s="11">
        <f t="shared" si="3"/>
        <v>14158.5</v>
      </c>
      <c r="P45" s="24" t="s">
        <v>74</v>
      </c>
      <c r="Q45" s="24" t="s">
        <v>0</v>
      </c>
      <c r="R45" s="10">
        <f t="shared" ref="R45:R52" si="4">+M45/10</f>
        <v>15</v>
      </c>
    </row>
    <row r="46" spans="2:18" ht="34.5" customHeight="1" x14ac:dyDescent="0.25">
      <c r="B46" s="14">
        <f t="shared" si="1"/>
        <v>39</v>
      </c>
      <c r="C46" s="13">
        <v>45840</v>
      </c>
      <c r="D46" s="24" t="s">
        <v>10</v>
      </c>
      <c r="E46" s="24" t="s">
        <v>10</v>
      </c>
      <c r="F46" s="24" t="s">
        <v>858</v>
      </c>
      <c r="G46" s="24" t="s">
        <v>857</v>
      </c>
      <c r="H46" s="24" t="s">
        <v>31</v>
      </c>
      <c r="I46" s="24" t="s">
        <v>856</v>
      </c>
      <c r="J46" s="24" t="s">
        <v>855</v>
      </c>
      <c r="K46" s="24" t="s">
        <v>142</v>
      </c>
      <c r="L46" s="24" t="s">
        <v>7</v>
      </c>
      <c r="M46" s="10">
        <v>250</v>
      </c>
      <c r="N46" s="12">
        <v>62.79</v>
      </c>
      <c r="O46" s="11">
        <f t="shared" si="3"/>
        <v>15697.5</v>
      </c>
      <c r="P46" s="24" t="s">
        <v>74</v>
      </c>
      <c r="Q46" s="24" t="s">
        <v>0</v>
      </c>
      <c r="R46" s="10">
        <f t="shared" si="4"/>
        <v>25</v>
      </c>
    </row>
    <row r="47" spans="2:18" s="4" customFormat="1" ht="34.5" customHeight="1" x14ac:dyDescent="0.25">
      <c r="B47" s="14">
        <f t="shared" si="1"/>
        <v>40</v>
      </c>
      <c r="C47" s="13">
        <v>45840</v>
      </c>
      <c r="D47" s="24" t="s">
        <v>10</v>
      </c>
      <c r="E47" s="24" t="s">
        <v>854</v>
      </c>
      <c r="F47" s="24" t="s">
        <v>81</v>
      </c>
      <c r="G47" s="29" t="s">
        <v>853</v>
      </c>
      <c r="H47" s="29" t="s">
        <v>31</v>
      </c>
      <c r="I47" s="29" t="s">
        <v>852</v>
      </c>
      <c r="J47" s="29" t="s">
        <v>851</v>
      </c>
      <c r="K47" s="24" t="s">
        <v>586</v>
      </c>
      <c r="L47" s="24" t="s">
        <v>7</v>
      </c>
      <c r="M47" s="10">
        <v>185</v>
      </c>
      <c r="N47" s="12">
        <v>845.11</v>
      </c>
      <c r="O47" s="11">
        <f t="shared" si="3"/>
        <v>156345.35</v>
      </c>
      <c r="P47" s="24" t="s">
        <v>71</v>
      </c>
      <c r="Q47" s="24" t="s">
        <v>0</v>
      </c>
      <c r="R47" s="10">
        <f t="shared" si="4"/>
        <v>18.5</v>
      </c>
    </row>
    <row r="48" spans="2:18" s="4" customFormat="1" ht="34.5" customHeight="1" x14ac:dyDescent="0.25">
      <c r="B48" s="14">
        <f t="shared" si="1"/>
        <v>41</v>
      </c>
      <c r="C48" s="13">
        <v>45840</v>
      </c>
      <c r="D48" s="24" t="s">
        <v>10</v>
      </c>
      <c r="E48" s="24" t="s">
        <v>854</v>
      </c>
      <c r="F48" s="24" t="s">
        <v>81</v>
      </c>
      <c r="G48" s="29" t="s">
        <v>853</v>
      </c>
      <c r="H48" s="29" t="s">
        <v>31</v>
      </c>
      <c r="I48" s="29" t="s">
        <v>852</v>
      </c>
      <c r="J48" s="29" t="s">
        <v>851</v>
      </c>
      <c r="K48" s="24" t="s">
        <v>285</v>
      </c>
      <c r="L48" s="24" t="s">
        <v>7</v>
      </c>
      <c r="M48" s="10">
        <v>185</v>
      </c>
      <c r="N48" s="12">
        <v>619.77</v>
      </c>
      <c r="O48" s="11">
        <f t="shared" si="3"/>
        <v>114657.45</v>
      </c>
      <c r="P48" s="24" t="s">
        <v>71</v>
      </c>
      <c r="Q48" s="24" t="s">
        <v>0</v>
      </c>
      <c r="R48" s="10">
        <f t="shared" si="4"/>
        <v>18.5</v>
      </c>
    </row>
    <row r="49" spans="2:18" s="4" customFormat="1" ht="34.5" customHeight="1" x14ac:dyDescent="0.25">
      <c r="B49" s="14">
        <f t="shared" si="1"/>
        <v>42</v>
      </c>
      <c r="C49" s="13">
        <v>45840</v>
      </c>
      <c r="D49" s="24" t="s">
        <v>10</v>
      </c>
      <c r="E49" s="24" t="s">
        <v>854</v>
      </c>
      <c r="F49" s="24" t="s">
        <v>81</v>
      </c>
      <c r="G49" s="29" t="s">
        <v>853</v>
      </c>
      <c r="H49" s="29" t="s">
        <v>31</v>
      </c>
      <c r="I49" s="29" t="s">
        <v>852</v>
      </c>
      <c r="J49" s="29" t="s">
        <v>851</v>
      </c>
      <c r="K49" s="24" t="s">
        <v>72</v>
      </c>
      <c r="L49" s="24" t="s">
        <v>7</v>
      </c>
      <c r="M49" s="10">
        <v>190</v>
      </c>
      <c r="N49" s="12">
        <v>429.25</v>
      </c>
      <c r="O49" s="11">
        <f t="shared" si="3"/>
        <v>81557.5</v>
      </c>
      <c r="P49" s="24" t="s">
        <v>71</v>
      </c>
      <c r="Q49" s="24" t="s">
        <v>0</v>
      </c>
      <c r="R49" s="10">
        <f t="shared" si="4"/>
        <v>19</v>
      </c>
    </row>
    <row r="50" spans="2:18" s="4" customFormat="1" ht="34.5" customHeight="1" x14ac:dyDescent="0.25">
      <c r="B50" s="14">
        <f t="shared" si="1"/>
        <v>43</v>
      </c>
      <c r="C50" s="13">
        <v>45840</v>
      </c>
      <c r="D50" s="24" t="s">
        <v>10</v>
      </c>
      <c r="E50" s="24" t="s">
        <v>854</v>
      </c>
      <c r="F50" s="24" t="s">
        <v>81</v>
      </c>
      <c r="G50" s="29" t="s">
        <v>853</v>
      </c>
      <c r="H50" s="29" t="s">
        <v>31</v>
      </c>
      <c r="I50" s="29" t="s">
        <v>852</v>
      </c>
      <c r="J50" s="29" t="s">
        <v>851</v>
      </c>
      <c r="K50" s="24" t="s">
        <v>148</v>
      </c>
      <c r="L50" s="24" t="s">
        <v>7</v>
      </c>
      <c r="M50" s="10">
        <v>190</v>
      </c>
      <c r="N50" s="12">
        <v>299.56</v>
      </c>
      <c r="O50" s="11">
        <f t="shared" si="3"/>
        <v>56916.4</v>
      </c>
      <c r="P50" s="24" t="s">
        <v>71</v>
      </c>
      <c r="Q50" s="24" t="s">
        <v>0</v>
      </c>
      <c r="R50" s="10">
        <f t="shared" si="4"/>
        <v>19</v>
      </c>
    </row>
    <row r="51" spans="2:18" s="4" customFormat="1" ht="34.5" customHeight="1" x14ac:dyDescent="0.25">
      <c r="B51" s="14">
        <f t="shared" si="1"/>
        <v>44</v>
      </c>
      <c r="C51" s="13">
        <v>45840</v>
      </c>
      <c r="D51" s="24" t="s">
        <v>10</v>
      </c>
      <c r="E51" s="24" t="s">
        <v>744</v>
      </c>
      <c r="F51" s="24" t="s">
        <v>850</v>
      </c>
      <c r="G51" s="24" t="s">
        <v>849</v>
      </c>
      <c r="H51" s="24" t="s">
        <v>848</v>
      </c>
      <c r="I51" s="24" t="s">
        <v>847</v>
      </c>
      <c r="J51" s="24" t="s">
        <v>846</v>
      </c>
      <c r="K51" s="24" t="s">
        <v>73</v>
      </c>
      <c r="L51" s="24" t="s">
        <v>7</v>
      </c>
      <c r="M51" s="10">
        <v>200</v>
      </c>
      <c r="N51" s="12">
        <v>94.39</v>
      </c>
      <c r="O51" s="11">
        <f t="shared" si="3"/>
        <v>18878</v>
      </c>
      <c r="P51" s="24" t="s">
        <v>74</v>
      </c>
      <c r="Q51" s="24" t="s">
        <v>0</v>
      </c>
      <c r="R51" s="10">
        <f t="shared" si="4"/>
        <v>20</v>
      </c>
    </row>
    <row r="52" spans="2:18" ht="34.5" customHeight="1" x14ac:dyDescent="0.25">
      <c r="B52" s="14">
        <f t="shared" si="1"/>
        <v>45</v>
      </c>
      <c r="C52" s="13">
        <v>45840</v>
      </c>
      <c r="D52" s="24" t="s">
        <v>10</v>
      </c>
      <c r="E52" s="24" t="s">
        <v>744</v>
      </c>
      <c r="F52" s="24" t="s">
        <v>850</v>
      </c>
      <c r="G52" s="24" t="s">
        <v>849</v>
      </c>
      <c r="H52" s="24" t="s">
        <v>848</v>
      </c>
      <c r="I52" s="24" t="s">
        <v>847</v>
      </c>
      <c r="J52" s="24" t="s">
        <v>846</v>
      </c>
      <c r="K52" s="24" t="s">
        <v>142</v>
      </c>
      <c r="L52" s="24" t="s">
        <v>7</v>
      </c>
      <c r="M52" s="10">
        <v>200</v>
      </c>
      <c r="N52" s="12">
        <v>62.79</v>
      </c>
      <c r="O52" s="11">
        <f t="shared" si="3"/>
        <v>12558</v>
      </c>
      <c r="P52" s="24" t="s">
        <v>74</v>
      </c>
      <c r="Q52" s="24" t="s">
        <v>0</v>
      </c>
      <c r="R52" s="10">
        <f t="shared" si="4"/>
        <v>20</v>
      </c>
    </row>
    <row r="53" spans="2:18" s="27" customFormat="1" ht="34.5" customHeight="1" x14ac:dyDescent="0.25">
      <c r="B53" s="14">
        <f t="shared" si="1"/>
        <v>46</v>
      </c>
      <c r="C53" s="13">
        <v>45840</v>
      </c>
      <c r="D53" s="24" t="s">
        <v>5</v>
      </c>
      <c r="E53" s="24" t="s">
        <v>54</v>
      </c>
      <c r="F53" s="24" t="s">
        <v>54</v>
      </c>
      <c r="G53" s="24" t="s">
        <v>772</v>
      </c>
      <c r="H53" s="24" t="s">
        <v>4</v>
      </c>
      <c r="I53" s="24" t="s">
        <v>771</v>
      </c>
      <c r="J53" s="24" t="s">
        <v>845</v>
      </c>
      <c r="K53" s="24" t="s">
        <v>844</v>
      </c>
      <c r="L53" s="24" t="s">
        <v>843</v>
      </c>
      <c r="M53" s="10">
        <v>900</v>
      </c>
      <c r="N53" s="12">
        <v>1.75</v>
      </c>
      <c r="O53" s="11">
        <f t="shared" si="3"/>
        <v>1575</v>
      </c>
      <c r="P53" s="24" t="s">
        <v>842</v>
      </c>
      <c r="Q53" s="24" t="s">
        <v>0</v>
      </c>
      <c r="R53" s="10">
        <f>M53/2</f>
        <v>450</v>
      </c>
    </row>
    <row r="54" spans="2:18" s="27" customFormat="1" ht="34.5" customHeight="1" x14ac:dyDescent="0.25">
      <c r="B54" s="14">
        <f t="shared" si="1"/>
        <v>47</v>
      </c>
      <c r="C54" s="13">
        <v>45840</v>
      </c>
      <c r="D54" s="24" t="s">
        <v>10</v>
      </c>
      <c r="E54" s="24" t="s">
        <v>834</v>
      </c>
      <c r="F54" s="24" t="s">
        <v>840</v>
      </c>
      <c r="G54" s="24" t="s">
        <v>839</v>
      </c>
      <c r="H54" s="24" t="s">
        <v>31</v>
      </c>
      <c r="I54" s="24" t="s">
        <v>838</v>
      </c>
      <c r="J54" s="24" t="s">
        <v>837</v>
      </c>
      <c r="K54" s="24" t="s">
        <v>173</v>
      </c>
      <c r="L54" s="24" t="s">
        <v>105</v>
      </c>
      <c r="M54" s="10">
        <v>107</v>
      </c>
      <c r="N54" s="12">
        <v>111.36</v>
      </c>
      <c r="O54" s="11">
        <f t="shared" si="3"/>
        <v>11915.52</v>
      </c>
      <c r="P54" s="24" t="s">
        <v>159</v>
      </c>
      <c r="Q54" s="24" t="s">
        <v>0</v>
      </c>
      <c r="R54" s="10">
        <f>M54</f>
        <v>107</v>
      </c>
    </row>
    <row r="55" spans="2:18" s="26" customFormat="1" ht="34.5" customHeight="1" x14ac:dyDescent="0.25">
      <c r="B55" s="14">
        <f t="shared" si="1"/>
        <v>48</v>
      </c>
      <c r="C55" s="13">
        <v>45840</v>
      </c>
      <c r="D55" s="24" t="s">
        <v>10</v>
      </c>
      <c r="E55" s="24" t="s">
        <v>834</v>
      </c>
      <c r="F55" s="24" t="s">
        <v>840</v>
      </c>
      <c r="G55" s="24" t="s">
        <v>839</v>
      </c>
      <c r="H55" s="24" t="s">
        <v>31</v>
      </c>
      <c r="I55" s="24" t="s">
        <v>838</v>
      </c>
      <c r="J55" s="24" t="s">
        <v>837</v>
      </c>
      <c r="K55" s="24" t="s">
        <v>172</v>
      </c>
      <c r="L55" s="24" t="s">
        <v>105</v>
      </c>
      <c r="M55" s="10">
        <v>81</v>
      </c>
      <c r="N55" s="12">
        <v>75</v>
      </c>
      <c r="O55" s="11">
        <f t="shared" si="3"/>
        <v>6075</v>
      </c>
      <c r="P55" s="24" t="s">
        <v>119</v>
      </c>
      <c r="Q55" s="28" t="s">
        <v>0</v>
      </c>
      <c r="R55" s="10">
        <f>M55</f>
        <v>81</v>
      </c>
    </row>
    <row r="56" spans="2:18" s="25" customFormat="1" ht="34.5" customHeight="1" x14ac:dyDescent="0.25">
      <c r="B56" s="14">
        <f t="shared" si="1"/>
        <v>49</v>
      </c>
      <c r="C56" s="13">
        <v>45840</v>
      </c>
      <c r="D56" s="24" t="s">
        <v>10</v>
      </c>
      <c r="E56" s="24" t="s">
        <v>834</v>
      </c>
      <c r="F56" s="24" t="s">
        <v>840</v>
      </c>
      <c r="G56" s="24" t="s">
        <v>839</v>
      </c>
      <c r="H56" s="24" t="s">
        <v>31</v>
      </c>
      <c r="I56" s="24" t="s">
        <v>838</v>
      </c>
      <c r="J56" s="24" t="s">
        <v>837</v>
      </c>
      <c r="K56" s="24" t="s">
        <v>172</v>
      </c>
      <c r="L56" s="24" t="s">
        <v>105</v>
      </c>
      <c r="M56" s="10">
        <v>6</v>
      </c>
      <c r="N56" s="12">
        <v>42</v>
      </c>
      <c r="O56" s="11">
        <f t="shared" si="3"/>
        <v>252</v>
      </c>
      <c r="P56" s="24" t="s">
        <v>841</v>
      </c>
      <c r="Q56" s="24" t="s">
        <v>0</v>
      </c>
      <c r="R56" s="10">
        <f>M56</f>
        <v>6</v>
      </c>
    </row>
    <row r="57" spans="2:18" ht="34.5" x14ac:dyDescent="0.25">
      <c r="B57" s="14">
        <f t="shared" si="1"/>
        <v>50</v>
      </c>
      <c r="C57" s="13">
        <v>45840</v>
      </c>
      <c r="D57" s="24" t="s">
        <v>10</v>
      </c>
      <c r="E57" s="24" t="s">
        <v>834</v>
      </c>
      <c r="F57" s="24" t="s">
        <v>840</v>
      </c>
      <c r="G57" s="24" t="s">
        <v>839</v>
      </c>
      <c r="H57" s="24" t="s">
        <v>31</v>
      </c>
      <c r="I57" s="24" t="s">
        <v>838</v>
      </c>
      <c r="J57" s="24" t="s">
        <v>837</v>
      </c>
      <c r="K57" s="24" t="s">
        <v>172</v>
      </c>
      <c r="L57" s="24" t="s">
        <v>105</v>
      </c>
      <c r="M57" s="10">
        <v>21</v>
      </c>
      <c r="N57" s="12">
        <v>41.03</v>
      </c>
      <c r="O57" s="11">
        <f t="shared" si="3"/>
        <v>861.63</v>
      </c>
      <c r="P57" s="24" t="s">
        <v>159</v>
      </c>
      <c r="Q57" s="24" t="s">
        <v>0</v>
      </c>
      <c r="R57" s="10">
        <f>M57</f>
        <v>21</v>
      </c>
    </row>
    <row r="58" spans="2:18" s="27" customFormat="1" ht="34.5" customHeight="1" x14ac:dyDescent="0.25">
      <c r="B58" s="14">
        <f t="shared" si="1"/>
        <v>51</v>
      </c>
      <c r="C58" s="13">
        <v>45840</v>
      </c>
      <c r="D58" s="24" t="s">
        <v>30</v>
      </c>
      <c r="E58" s="24" t="s">
        <v>149</v>
      </c>
      <c r="F58" s="24" t="s">
        <v>149</v>
      </c>
      <c r="G58" s="24" t="s">
        <v>138</v>
      </c>
      <c r="H58" s="24" t="s">
        <v>4</v>
      </c>
      <c r="I58" s="24" t="s">
        <v>137</v>
      </c>
      <c r="J58" s="24" t="s">
        <v>836</v>
      </c>
      <c r="K58" s="24" t="s">
        <v>443</v>
      </c>
      <c r="L58" s="24" t="s">
        <v>442</v>
      </c>
      <c r="M58" s="10">
        <v>600</v>
      </c>
      <c r="N58" s="12">
        <v>287.27999999999997</v>
      </c>
      <c r="O58" s="11">
        <f t="shared" si="3"/>
        <v>172367.99999999997</v>
      </c>
      <c r="P58" s="24" t="s">
        <v>835</v>
      </c>
      <c r="Q58" s="24" t="s">
        <v>0</v>
      </c>
      <c r="R58" s="10">
        <f>M58</f>
        <v>600</v>
      </c>
    </row>
    <row r="59" spans="2:18" s="27" customFormat="1" ht="34.5" customHeight="1" x14ac:dyDescent="0.25">
      <c r="B59" s="14">
        <f t="shared" si="1"/>
        <v>52</v>
      </c>
      <c r="C59" s="13">
        <v>45840</v>
      </c>
      <c r="D59" s="24" t="s">
        <v>10</v>
      </c>
      <c r="E59" s="24" t="s">
        <v>834</v>
      </c>
      <c r="F59" s="24" t="s">
        <v>833</v>
      </c>
      <c r="G59" s="24" t="s">
        <v>832</v>
      </c>
      <c r="H59" s="24" t="s">
        <v>31</v>
      </c>
      <c r="I59" s="24" t="s">
        <v>831</v>
      </c>
      <c r="J59" s="24" t="s">
        <v>798</v>
      </c>
      <c r="K59" s="24" t="s">
        <v>142</v>
      </c>
      <c r="L59" s="24" t="s">
        <v>7</v>
      </c>
      <c r="M59" s="10">
        <v>100</v>
      </c>
      <c r="N59" s="12">
        <v>62.79</v>
      </c>
      <c r="O59" s="11">
        <f t="shared" si="3"/>
        <v>6279</v>
      </c>
      <c r="P59" s="24" t="s">
        <v>74</v>
      </c>
      <c r="Q59" s="24" t="s">
        <v>0</v>
      </c>
      <c r="R59" s="10">
        <f t="shared" ref="R59:R65" si="5">+M59/10</f>
        <v>10</v>
      </c>
    </row>
    <row r="60" spans="2:18" s="4" customFormat="1" ht="34.5" customHeight="1" x14ac:dyDescent="0.25">
      <c r="B60" s="14">
        <f t="shared" si="1"/>
        <v>53</v>
      </c>
      <c r="C60" s="13">
        <v>45840</v>
      </c>
      <c r="D60" s="24" t="s">
        <v>10</v>
      </c>
      <c r="E60" s="24" t="s">
        <v>834</v>
      </c>
      <c r="F60" s="24" t="s">
        <v>833</v>
      </c>
      <c r="G60" s="24" t="s">
        <v>832</v>
      </c>
      <c r="H60" s="24" t="s">
        <v>31</v>
      </c>
      <c r="I60" s="24" t="s">
        <v>831</v>
      </c>
      <c r="J60" s="24" t="s">
        <v>798</v>
      </c>
      <c r="K60" s="24" t="s">
        <v>75</v>
      </c>
      <c r="L60" s="24" t="s">
        <v>7</v>
      </c>
      <c r="M60" s="10">
        <v>100</v>
      </c>
      <c r="N60" s="12">
        <v>205</v>
      </c>
      <c r="O60" s="11">
        <f t="shared" si="3"/>
        <v>20500</v>
      </c>
      <c r="P60" s="24" t="s">
        <v>74</v>
      </c>
      <c r="Q60" s="24" t="s">
        <v>0</v>
      </c>
      <c r="R60" s="10">
        <f t="shared" si="5"/>
        <v>10</v>
      </c>
    </row>
    <row r="61" spans="2:18" s="4" customFormat="1" ht="34.5" customHeight="1" x14ac:dyDescent="0.25">
      <c r="B61" s="14">
        <f t="shared" si="1"/>
        <v>54</v>
      </c>
      <c r="C61" s="13">
        <v>45840</v>
      </c>
      <c r="D61" s="24" t="s">
        <v>10</v>
      </c>
      <c r="E61" s="24" t="s">
        <v>10</v>
      </c>
      <c r="F61" s="24" t="s">
        <v>243</v>
      </c>
      <c r="G61" s="24" t="s">
        <v>242</v>
      </c>
      <c r="H61" s="24" t="s">
        <v>31</v>
      </c>
      <c r="I61" s="24" t="s">
        <v>241</v>
      </c>
      <c r="J61" s="24" t="s">
        <v>830</v>
      </c>
      <c r="K61" s="24" t="s">
        <v>73</v>
      </c>
      <c r="L61" s="24" t="s">
        <v>7</v>
      </c>
      <c r="M61" s="10">
        <v>350</v>
      </c>
      <c r="N61" s="12">
        <v>94.39</v>
      </c>
      <c r="O61" s="11">
        <f t="shared" si="3"/>
        <v>33036.5</v>
      </c>
      <c r="P61" s="24" t="s">
        <v>74</v>
      </c>
      <c r="Q61" s="24" t="s">
        <v>0</v>
      </c>
      <c r="R61" s="10">
        <f t="shared" si="5"/>
        <v>35</v>
      </c>
    </row>
    <row r="62" spans="2:18" s="4" customFormat="1" ht="34.5" customHeight="1" x14ac:dyDescent="0.25">
      <c r="B62" s="14">
        <f t="shared" si="1"/>
        <v>55</v>
      </c>
      <c r="C62" s="13">
        <v>45840</v>
      </c>
      <c r="D62" s="24" t="s">
        <v>10</v>
      </c>
      <c r="E62" s="24" t="s">
        <v>10</v>
      </c>
      <c r="F62" s="24" t="s">
        <v>10</v>
      </c>
      <c r="G62" s="29" t="s">
        <v>829</v>
      </c>
      <c r="H62" s="24" t="s">
        <v>4</v>
      </c>
      <c r="I62" s="29" t="s">
        <v>828</v>
      </c>
      <c r="J62" s="29" t="s">
        <v>827</v>
      </c>
      <c r="K62" s="24" t="s">
        <v>586</v>
      </c>
      <c r="L62" s="24" t="s">
        <v>7</v>
      </c>
      <c r="M62" s="10">
        <v>43</v>
      </c>
      <c r="N62" s="12">
        <v>845.11</v>
      </c>
      <c r="O62" s="11">
        <f t="shared" si="3"/>
        <v>36339.730000000003</v>
      </c>
      <c r="P62" s="24" t="s">
        <v>71</v>
      </c>
      <c r="Q62" s="24" t="s">
        <v>0</v>
      </c>
      <c r="R62" s="10">
        <f t="shared" si="5"/>
        <v>4.3</v>
      </c>
    </row>
    <row r="63" spans="2:18" s="4" customFormat="1" ht="34.5" customHeight="1" x14ac:dyDescent="0.25">
      <c r="B63" s="14">
        <f t="shared" si="1"/>
        <v>56</v>
      </c>
      <c r="C63" s="13">
        <v>45840</v>
      </c>
      <c r="D63" s="24" t="s">
        <v>10</v>
      </c>
      <c r="E63" s="24" t="s">
        <v>10</v>
      </c>
      <c r="F63" s="24" t="s">
        <v>10</v>
      </c>
      <c r="G63" s="29" t="s">
        <v>829</v>
      </c>
      <c r="H63" s="24" t="s">
        <v>4</v>
      </c>
      <c r="I63" s="29" t="s">
        <v>828</v>
      </c>
      <c r="J63" s="29" t="s">
        <v>827</v>
      </c>
      <c r="K63" s="24" t="s">
        <v>285</v>
      </c>
      <c r="L63" s="24" t="s">
        <v>7</v>
      </c>
      <c r="M63" s="10">
        <v>12</v>
      </c>
      <c r="N63" s="12">
        <v>619.77</v>
      </c>
      <c r="O63" s="11">
        <f t="shared" si="3"/>
        <v>7437.24</v>
      </c>
      <c r="P63" s="24" t="s">
        <v>71</v>
      </c>
      <c r="Q63" s="24" t="s">
        <v>0</v>
      </c>
      <c r="R63" s="10">
        <f t="shared" si="5"/>
        <v>1.2</v>
      </c>
    </row>
    <row r="64" spans="2:18" s="4" customFormat="1" ht="34.5" customHeight="1" x14ac:dyDescent="0.25">
      <c r="B64" s="14">
        <f t="shared" si="1"/>
        <v>57</v>
      </c>
      <c r="C64" s="13">
        <v>45840</v>
      </c>
      <c r="D64" s="24" t="s">
        <v>10</v>
      </c>
      <c r="E64" s="24" t="s">
        <v>10</v>
      </c>
      <c r="F64" s="24" t="s">
        <v>10</v>
      </c>
      <c r="G64" s="29" t="s">
        <v>829</v>
      </c>
      <c r="H64" s="24" t="s">
        <v>4</v>
      </c>
      <c r="I64" s="29" t="s">
        <v>828</v>
      </c>
      <c r="J64" s="29" t="s">
        <v>827</v>
      </c>
      <c r="K64" s="24" t="s">
        <v>72</v>
      </c>
      <c r="L64" s="24" t="s">
        <v>7</v>
      </c>
      <c r="M64" s="10">
        <v>43</v>
      </c>
      <c r="N64" s="12">
        <v>429.25</v>
      </c>
      <c r="O64" s="11">
        <f t="shared" si="3"/>
        <v>18457.75</v>
      </c>
      <c r="P64" s="24" t="s">
        <v>71</v>
      </c>
      <c r="Q64" s="24" t="s">
        <v>0</v>
      </c>
      <c r="R64" s="10">
        <f t="shared" si="5"/>
        <v>4.3</v>
      </c>
    </row>
    <row r="65" spans="1:18" s="4" customFormat="1" ht="34.5" customHeight="1" x14ac:dyDescent="0.25">
      <c r="B65" s="14">
        <f t="shared" si="1"/>
        <v>58</v>
      </c>
      <c r="C65" s="13">
        <v>45840</v>
      </c>
      <c r="D65" s="24" t="s">
        <v>10</v>
      </c>
      <c r="E65" s="24" t="s">
        <v>10</v>
      </c>
      <c r="F65" s="24" t="s">
        <v>10</v>
      </c>
      <c r="G65" s="29" t="s">
        <v>829</v>
      </c>
      <c r="H65" s="24" t="s">
        <v>4</v>
      </c>
      <c r="I65" s="29" t="s">
        <v>828</v>
      </c>
      <c r="J65" s="29" t="s">
        <v>827</v>
      </c>
      <c r="K65" s="24" t="s">
        <v>148</v>
      </c>
      <c r="L65" s="24" t="s">
        <v>7</v>
      </c>
      <c r="M65" s="10">
        <v>300</v>
      </c>
      <c r="N65" s="12">
        <v>299.56</v>
      </c>
      <c r="O65" s="11">
        <f t="shared" si="3"/>
        <v>89868</v>
      </c>
      <c r="P65" s="24" t="s">
        <v>71</v>
      </c>
      <c r="Q65" s="24" t="s">
        <v>0</v>
      </c>
      <c r="R65" s="10">
        <f t="shared" si="5"/>
        <v>30</v>
      </c>
    </row>
    <row r="66" spans="1:18" ht="34.5" x14ac:dyDescent="0.25">
      <c r="B66" s="14">
        <f t="shared" si="1"/>
        <v>59</v>
      </c>
      <c r="C66" s="13">
        <v>45840</v>
      </c>
      <c r="D66" s="24" t="s">
        <v>10</v>
      </c>
      <c r="E66" s="24" t="s">
        <v>77</v>
      </c>
      <c r="F66" s="24" t="s">
        <v>826</v>
      </c>
      <c r="G66" s="24" t="s">
        <v>825</v>
      </c>
      <c r="H66" s="24" t="s">
        <v>31</v>
      </c>
      <c r="I66" s="24" t="s">
        <v>824</v>
      </c>
      <c r="J66" s="24" t="s">
        <v>220</v>
      </c>
      <c r="K66" s="24" t="s">
        <v>135</v>
      </c>
      <c r="L66" s="24" t="s">
        <v>134</v>
      </c>
      <c r="M66" s="10">
        <v>41</v>
      </c>
      <c r="N66" s="12">
        <v>1632</v>
      </c>
      <c r="O66" s="11">
        <f t="shared" si="3"/>
        <v>66912</v>
      </c>
      <c r="P66" s="24" t="s">
        <v>133</v>
      </c>
      <c r="Q66" s="24" t="s">
        <v>1</v>
      </c>
      <c r="R66" s="10">
        <f>M66</f>
        <v>41</v>
      </c>
    </row>
    <row r="67" spans="1:18" ht="34.5" x14ac:dyDescent="0.25">
      <c r="B67" s="14">
        <f t="shared" si="1"/>
        <v>60</v>
      </c>
      <c r="C67" s="13">
        <v>45840</v>
      </c>
      <c r="D67" s="24" t="s">
        <v>10</v>
      </c>
      <c r="E67" s="24" t="s">
        <v>77</v>
      </c>
      <c r="F67" s="24" t="s">
        <v>823</v>
      </c>
      <c r="G67" s="24" t="s">
        <v>822</v>
      </c>
      <c r="H67" s="24" t="s">
        <v>31</v>
      </c>
      <c r="I67" s="24" t="s">
        <v>821</v>
      </c>
      <c r="J67" s="24" t="s">
        <v>219</v>
      </c>
      <c r="K67" s="24" t="s">
        <v>135</v>
      </c>
      <c r="L67" s="24" t="s">
        <v>134</v>
      </c>
      <c r="M67" s="10">
        <v>16</v>
      </c>
      <c r="N67" s="12">
        <v>1632</v>
      </c>
      <c r="O67" s="11">
        <f t="shared" si="3"/>
        <v>26112</v>
      </c>
      <c r="P67" s="24" t="s">
        <v>133</v>
      </c>
      <c r="Q67" s="24" t="s">
        <v>1</v>
      </c>
      <c r="R67" s="10">
        <f>M67</f>
        <v>16</v>
      </c>
    </row>
    <row r="68" spans="1:18" ht="34.5" x14ac:dyDescent="0.25">
      <c r="B68" s="14">
        <f t="shared" si="1"/>
        <v>61</v>
      </c>
      <c r="C68" s="13">
        <v>45840</v>
      </c>
      <c r="D68" s="24" t="s">
        <v>10</v>
      </c>
      <c r="E68" s="24" t="s">
        <v>77</v>
      </c>
      <c r="F68" s="24" t="s">
        <v>820</v>
      </c>
      <c r="G68" s="24" t="s">
        <v>819</v>
      </c>
      <c r="H68" s="24" t="s">
        <v>31</v>
      </c>
      <c r="I68" s="24" t="s">
        <v>818</v>
      </c>
      <c r="J68" s="24" t="s">
        <v>218</v>
      </c>
      <c r="K68" s="24" t="s">
        <v>135</v>
      </c>
      <c r="L68" s="24" t="s">
        <v>134</v>
      </c>
      <c r="M68" s="10">
        <v>29</v>
      </c>
      <c r="N68" s="12">
        <v>1632</v>
      </c>
      <c r="O68" s="11">
        <f t="shared" si="3"/>
        <v>47328</v>
      </c>
      <c r="P68" s="24" t="s">
        <v>133</v>
      </c>
      <c r="Q68" s="24" t="s">
        <v>1</v>
      </c>
      <c r="R68" s="10">
        <f>M68</f>
        <v>29</v>
      </c>
    </row>
    <row r="69" spans="1:18" ht="34.5" customHeight="1" x14ac:dyDescent="0.25">
      <c r="B69" s="14">
        <f t="shared" si="1"/>
        <v>62</v>
      </c>
      <c r="C69" s="13">
        <v>45840</v>
      </c>
      <c r="D69" s="24" t="s">
        <v>28</v>
      </c>
      <c r="E69" s="24" t="s">
        <v>124</v>
      </c>
      <c r="F69" s="24" t="s">
        <v>124</v>
      </c>
      <c r="G69" s="24" t="s">
        <v>125</v>
      </c>
      <c r="H69" s="24" t="s">
        <v>4</v>
      </c>
      <c r="I69" s="24" t="s">
        <v>126</v>
      </c>
      <c r="J69" s="24" t="s">
        <v>217</v>
      </c>
      <c r="K69" s="24" t="s">
        <v>56</v>
      </c>
      <c r="L69" s="24" t="s">
        <v>55</v>
      </c>
      <c r="M69" s="10">
        <v>2000</v>
      </c>
      <c r="N69" s="12">
        <v>2548</v>
      </c>
      <c r="O69" s="11">
        <f t="shared" si="3"/>
        <v>5096000</v>
      </c>
      <c r="P69" s="24" t="s">
        <v>136</v>
      </c>
      <c r="Q69" s="24" t="s">
        <v>1</v>
      </c>
      <c r="R69" s="10">
        <f>M69</f>
        <v>2000</v>
      </c>
    </row>
    <row r="70" spans="1:18" ht="34.5" customHeight="1" x14ac:dyDescent="0.25">
      <c r="B70" s="14">
        <f t="shared" si="1"/>
        <v>63</v>
      </c>
      <c r="C70" s="13">
        <v>45840</v>
      </c>
      <c r="D70" s="24" t="s">
        <v>30</v>
      </c>
      <c r="E70" s="24" t="s">
        <v>149</v>
      </c>
      <c r="F70" s="24" t="s">
        <v>149</v>
      </c>
      <c r="G70" s="24" t="s">
        <v>138</v>
      </c>
      <c r="H70" s="24" t="s">
        <v>4</v>
      </c>
      <c r="I70" s="24" t="s">
        <v>137</v>
      </c>
      <c r="J70" s="24" t="s">
        <v>216</v>
      </c>
      <c r="K70" s="24" t="s">
        <v>56</v>
      </c>
      <c r="L70" s="24" t="s">
        <v>55</v>
      </c>
      <c r="M70" s="10">
        <v>600</v>
      </c>
      <c r="N70" s="12">
        <v>2548</v>
      </c>
      <c r="O70" s="11">
        <f t="shared" si="3"/>
        <v>1528800</v>
      </c>
      <c r="P70" s="24" t="s">
        <v>136</v>
      </c>
      <c r="Q70" s="24" t="s">
        <v>1</v>
      </c>
      <c r="R70" s="10">
        <f>M70</f>
        <v>600</v>
      </c>
    </row>
    <row r="71" spans="1:18" s="27" customFormat="1" ht="34.5" customHeight="1" x14ac:dyDescent="0.25">
      <c r="B71" s="14">
        <f t="shared" si="1"/>
        <v>64</v>
      </c>
      <c r="C71" s="13">
        <v>45841</v>
      </c>
      <c r="D71" s="24" t="s">
        <v>5</v>
      </c>
      <c r="E71" s="24" t="s">
        <v>54</v>
      </c>
      <c r="F71" s="24" t="s">
        <v>54</v>
      </c>
      <c r="G71" s="24" t="s">
        <v>772</v>
      </c>
      <c r="H71" s="24" t="s">
        <v>4</v>
      </c>
      <c r="I71" s="24" t="s">
        <v>771</v>
      </c>
      <c r="J71" s="24" t="s">
        <v>770</v>
      </c>
      <c r="K71" s="24" t="s">
        <v>115</v>
      </c>
      <c r="L71" s="24" t="s">
        <v>116</v>
      </c>
      <c r="M71" s="10">
        <v>557</v>
      </c>
      <c r="N71" s="12">
        <v>1295</v>
      </c>
      <c r="O71" s="11">
        <f t="shared" si="3"/>
        <v>721315</v>
      </c>
      <c r="P71" s="24" t="s">
        <v>117</v>
      </c>
      <c r="Q71" s="24" t="s">
        <v>6</v>
      </c>
      <c r="R71" s="10">
        <f>+M71*5</f>
        <v>2785</v>
      </c>
    </row>
    <row r="72" spans="1:18" ht="34.5" x14ac:dyDescent="0.25">
      <c r="B72" s="14">
        <f t="shared" si="1"/>
        <v>65</v>
      </c>
      <c r="C72" s="13">
        <v>45841</v>
      </c>
      <c r="D72" s="24" t="s">
        <v>27</v>
      </c>
      <c r="E72" s="24" t="s">
        <v>27</v>
      </c>
      <c r="F72" s="24" t="s">
        <v>817</v>
      </c>
      <c r="G72" s="24" t="s">
        <v>816</v>
      </c>
      <c r="H72" s="24" t="s">
        <v>815</v>
      </c>
      <c r="I72" s="24" t="s">
        <v>814</v>
      </c>
      <c r="J72" s="24" t="s">
        <v>766</v>
      </c>
      <c r="K72" s="24" t="s">
        <v>70</v>
      </c>
      <c r="L72" s="24" t="s">
        <v>11</v>
      </c>
      <c r="M72" s="10">
        <v>1000</v>
      </c>
      <c r="N72" s="12">
        <v>0</v>
      </c>
      <c r="O72" s="11">
        <f t="shared" ref="O72:O103" si="6">+M72*N72</f>
        <v>0</v>
      </c>
      <c r="P72" s="24" t="s">
        <v>98</v>
      </c>
      <c r="Q72" s="24" t="s">
        <v>6</v>
      </c>
      <c r="R72" s="10">
        <f>M72/2</f>
        <v>500</v>
      </c>
    </row>
    <row r="73" spans="1:18" ht="34.5" x14ac:dyDescent="0.25">
      <c r="B73" s="14">
        <f t="shared" si="1"/>
        <v>66</v>
      </c>
      <c r="C73" s="13">
        <v>45841</v>
      </c>
      <c r="D73" s="24" t="s">
        <v>79</v>
      </c>
      <c r="E73" s="24" t="s">
        <v>813</v>
      </c>
      <c r="F73" s="24" t="s">
        <v>812</v>
      </c>
      <c r="G73" s="24" t="s">
        <v>811</v>
      </c>
      <c r="H73" s="24" t="s">
        <v>31</v>
      </c>
      <c r="I73" s="24" t="s">
        <v>810</v>
      </c>
      <c r="J73" s="24" t="s">
        <v>761</v>
      </c>
      <c r="K73" s="24" t="s">
        <v>70</v>
      </c>
      <c r="L73" s="24" t="s">
        <v>11</v>
      </c>
      <c r="M73" s="10">
        <v>200</v>
      </c>
      <c r="N73" s="12">
        <v>0</v>
      </c>
      <c r="O73" s="11">
        <f t="shared" si="6"/>
        <v>0</v>
      </c>
      <c r="P73" s="24" t="s">
        <v>98</v>
      </c>
      <c r="Q73" s="24" t="s">
        <v>6</v>
      </c>
      <c r="R73" s="10">
        <f>M73/2</f>
        <v>100</v>
      </c>
    </row>
    <row r="74" spans="1:18" ht="34.5" customHeight="1" x14ac:dyDescent="0.25">
      <c r="A74" s="27"/>
      <c r="B74" s="14">
        <f t="shared" ref="B74:B137" si="7">+B73+1</f>
        <v>67</v>
      </c>
      <c r="C74" s="13">
        <v>45841</v>
      </c>
      <c r="D74" s="24" t="s">
        <v>9</v>
      </c>
      <c r="E74" s="24" t="s">
        <v>187</v>
      </c>
      <c r="F74" s="24" t="s">
        <v>186</v>
      </c>
      <c r="G74" s="24" t="s">
        <v>185</v>
      </c>
      <c r="H74" s="24" t="s">
        <v>31</v>
      </c>
      <c r="I74" s="24" t="s">
        <v>184</v>
      </c>
      <c r="J74" s="24" t="s">
        <v>760</v>
      </c>
      <c r="K74" s="24" t="s">
        <v>179</v>
      </c>
      <c r="L74" s="24" t="s">
        <v>178</v>
      </c>
      <c r="M74" s="10">
        <v>200</v>
      </c>
      <c r="N74" s="12">
        <v>176.7</v>
      </c>
      <c r="O74" s="11">
        <f t="shared" si="6"/>
        <v>35340</v>
      </c>
      <c r="P74" s="24" t="s">
        <v>177</v>
      </c>
      <c r="Q74" s="24" t="s">
        <v>6</v>
      </c>
      <c r="R74" s="10">
        <f>M74</f>
        <v>200</v>
      </c>
    </row>
    <row r="75" spans="1:18" x14ac:dyDescent="0.25">
      <c r="B75" s="14">
        <f t="shared" si="7"/>
        <v>68</v>
      </c>
      <c r="C75" s="13">
        <v>45841</v>
      </c>
      <c r="D75" s="24" t="s">
        <v>29</v>
      </c>
      <c r="E75" s="24" t="s">
        <v>809</v>
      </c>
      <c r="F75" s="24" t="s">
        <v>809</v>
      </c>
      <c r="G75" s="24" t="s">
        <v>808</v>
      </c>
      <c r="H75" s="24" t="s">
        <v>4</v>
      </c>
      <c r="I75" s="24" t="s">
        <v>807</v>
      </c>
      <c r="J75" s="24" t="s">
        <v>759</v>
      </c>
      <c r="K75" s="24" t="s">
        <v>70</v>
      </c>
      <c r="L75" s="24" t="s">
        <v>11</v>
      </c>
      <c r="M75" s="10">
        <v>500</v>
      </c>
      <c r="N75" s="12">
        <v>0</v>
      </c>
      <c r="O75" s="11">
        <f t="shared" si="6"/>
        <v>0</v>
      </c>
      <c r="P75" s="24" t="s">
        <v>98</v>
      </c>
      <c r="Q75" s="24" t="s">
        <v>6</v>
      </c>
      <c r="R75" s="10">
        <f t="shared" ref="R75:R80" si="8">M75/2</f>
        <v>250</v>
      </c>
    </row>
    <row r="76" spans="1:18" ht="34.5" x14ac:dyDescent="0.25">
      <c r="B76" s="14">
        <f t="shared" si="7"/>
        <v>69</v>
      </c>
      <c r="C76" s="13">
        <v>45841</v>
      </c>
      <c r="D76" s="24" t="s">
        <v>29</v>
      </c>
      <c r="E76" s="24" t="s">
        <v>76</v>
      </c>
      <c r="F76" s="24" t="s">
        <v>76</v>
      </c>
      <c r="G76" s="24" t="s">
        <v>783</v>
      </c>
      <c r="H76" s="24" t="s">
        <v>4</v>
      </c>
      <c r="I76" s="24" t="s">
        <v>782</v>
      </c>
      <c r="J76" s="24" t="s">
        <v>755</v>
      </c>
      <c r="K76" s="24" t="s">
        <v>70</v>
      </c>
      <c r="L76" s="24" t="s">
        <v>11</v>
      </c>
      <c r="M76" s="10">
        <v>500</v>
      </c>
      <c r="N76" s="12">
        <v>0</v>
      </c>
      <c r="O76" s="11">
        <f t="shared" si="6"/>
        <v>0</v>
      </c>
      <c r="P76" s="24" t="s">
        <v>98</v>
      </c>
      <c r="Q76" s="24" t="s">
        <v>6</v>
      </c>
      <c r="R76" s="10">
        <f t="shared" si="8"/>
        <v>250</v>
      </c>
    </row>
    <row r="77" spans="1:18" x14ac:dyDescent="0.25">
      <c r="B77" s="14">
        <f t="shared" si="7"/>
        <v>70</v>
      </c>
      <c r="C77" s="13">
        <v>45841</v>
      </c>
      <c r="D77" s="24" t="s">
        <v>29</v>
      </c>
      <c r="E77" s="24" t="s">
        <v>806</v>
      </c>
      <c r="F77" s="24" t="s">
        <v>806</v>
      </c>
      <c r="G77" s="24" t="s">
        <v>805</v>
      </c>
      <c r="H77" s="24" t="s">
        <v>4</v>
      </c>
      <c r="I77" s="24" t="s">
        <v>804</v>
      </c>
      <c r="J77" s="24" t="s">
        <v>754</v>
      </c>
      <c r="K77" s="24" t="s">
        <v>70</v>
      </c>
      <c r="L77" s="24" t="s">
        <v>11</v>
      </c>
      <c r="M77" s="10">
        <v>500</v>
      </c>
      <c r="N77" s="12">
        <v>0</v>
      </c>
      <c r="O77" s="11">
        <f t="shared" si="6"/>
        <v>0</v>
      </c>
      <c r="P77" s="24" t="s">
        <v>98</v>
      </c>
      <c r="Q77" s="24" t="s">
        <v>6</v>
      </c>
      <c r="R77" s="10">
        <f t="shared" si="8"/>
        <v>250</v>
      </c>
    </row>
    <row r="78" spans="1:18" x14ac:dyDescent="0.25">
      <c r="B78" s="14">
        <f t="shared" si="7"/>
        <v>71</v>
      </c>
      <c r="C78" s="13">
        <v>45841</v>
      </c>
      <c r="D78" s="24" t="s">
        <v>29</v>
      </c>
      <c r="E78" s="24" t="s">
        <v>803</v>
      </c>
      <c r="F78" s="24" t="s">
        <v>803</v>
      </c>
      <c r="G78" s="24" t="s">
        <v>802</v>
      </c>
      <c r="H78" s="24" t="s">
        <v>4</v>
      </c>
      <c r="I78" s="24" t="s">
        <v>801</v>
      </c>
      <c r="J78" s="24" t="s">
        <v>751</v>
      </c>
      <c r="K78" s="24" t="s">
        <v>70</v>
      </c>
      <c r="L78" s="24" t="s">
        <v>11</v>
      </c>
      <c r="M78" s="10">
        <v>500</v>
      </c>
      <c r="N78" s="12">
        <v>0</v>
      </c>
      <c r="O78" s="11">
        <f t="shared" si="6"/>
        <v>0</v>
      </c>
      <c r="P78" s="24" t="s">
        <v>98</v>
      </c>
      <c r="Q78" s="24" t="s">
        <v>6</v>
      </c>
      <c r="R78" s="10">
        <f t="shared" si="8"/>
        <v>250</v>
      </c>
    </row>
    <row r="79" spans="1:18" ht="34.5" x14ac:dyDescent="0.25">
      <c r="B79" s="14">
        <f t="shared" si="7"/>
        <v>72</v>
      </c>
      <c r="C79" s="13">
        <v>45841</v>
      </c>
      <c r="D79" s="24" t="s">
        <v>29</v>
      </c>
      <c r="E79" s="24" t="s">
        <v>78</v>
      </c>
      <c r="F79" s="24" t="s">
        <v>78</v>
      </c>
      <c r="G79" s="24" t="s">
        <v>800</v>
      </c>
      <c r="H79" s="24" t="s">
        <v>4</v>
      </c>
      <c r="I79" s="24" t="s">
        <v>799</v>
      </c>
      <c r="J79" s="24" t="s">
        <v>747</v>
      </c>
      <c r="K79" s="24" t="s">
        <v>70</v>
      </c>
      <c r="L79" s="24" t="s">
        <v>11</v>
      </c>
      <c r="M79" s="10">
        <v>500</v>
      </c>
      <c r="N79" s="12">
        <v>0</v>
      </c>
      <c r="O79" s="11">
        <f t="shared" si="6"/>
        <v>0</v>
      </c>
      <c r="P79" s="24" t="s">
        <v>98</v>
      </c>
      <c r="Q79" s="24" t="s">
        <v>6</v>
      </c>
      <c r="R79" s="10">
        <f t="shared" si="8"/>
        <v>250</v>
      </c>
    </row>
    <row r="80" spans="1:18" x14ac:dyDescent="0.25">
      <c r="B80" s="14">
        <f t="shared" si="7"/>
        <v>73</v>
      </c>
      <c r="C80" s="13">
        <v>45841</v>
      </c>
      <c r="D80" s="24" t="s">
        <v>18</v>
      </c>
      <c r="E80" s="24" t="s">
        <v>736</v>
      </c>
      <c r="F80" s="24" t="s">
        <v>797</v>
      </c>
      <c r="G80" s="24" t="s">
        <v>796</v>
      </c>
      <c r="H80" s="24" t="s">
        <v>23</v>
      </c>
      <c r="I80" s="24" t="s">
        <v>795</v>
      </c>
      <c r="J80" s="24" t="s">
        <v>198</v>
      </c>
      <c r="K80" s="24" t="s">
        <v>70</v>
      </c>
      <c r="L80" s="24" t="s">
        <v>11</v>
      </c>
      <c r="M80" s="10">
        <v>103</v>
      </c>
      <c r="N80" s="12">
        <v>0</v>
      </c>
      <c r="O80" s="11">
        <f t="shared" si="6"/>
        <v>0</v>
      </c>
      <c r="P80" s="24" t="s">
        <v>98</v>
      </c>
      <c r="Q80" s="24" t="s">
        <v>6</v>
      </c>
      <c r="R80" s="10">
        <f t="shared" si="8"/>
        <v>51.5</v>
      </c>
    </row>
    <row r="81" spans="1:18" s="26" customFormat="1" ht="34.5" customHeight="1" x14ac:dyDescent="0.25">
      <c r="A81" s="25"/>
      <c r="B81" s="14">
        <f t="shared" si="7"/>
        <v>74</v>
      </c>
      <c r="C81" s="13">
        <v>45841</v>
      </c>
      <c r="D81" s="24" t="s">
        <v>18</v>
      </c>
      <c r="E81" s="24" t="s">
        <v>750</v>
      </c>
      <c r="F81" s="24" t="s">
        <v>750</v>
      </c>
      <c r="G81" s="24" t="s">
        <v>749</v>
      </c>
      <c r="H81" s="24" t="s">
        <v>4</v>
      </c>
      <c r="I81" s="24" t="s">
        <v>748</v>
      </c>
      <c r="J81" s="24" t="s">
        <v>740</v>
      </c>
      <c r="K81" s="24" t="s">
        <v>180</v>
      </c>
      <c r="L81" s="24" t="s">
        <v>139</v>
      </c>
      <c r="M81" s="10">
        <v>50</v>
      </c>
      <c r="N81" s="12">
        <v>210</v>
      </c>
      <c r="O81" s="11">
        <f t="shared" si="6"/>
        <v>10500</v>
      </c>
      <c r="P81" s="24" t="s">
        <v>158</v>
      </c>
      <c r="Q81" s="24" t="s">
        <v>6</v>
      </c>
      <c r="R81" s="10">
        <f>+M81*8</f>
        <v>400</v>
      </c>
    </row>
    <row r="82" spans="1:18" ht="34.5" customHeight="1" x14ac:dyDescent="0.25">
      <c r="B82" s="14">
        <f t="shared" si="7"/>
        <v>75</v>
      </c>
      <c r="C82" s="13">
        <v>45841</v>
      </c>
      <c r="D82" s="24" t="s">
        <v>18</v>
      </c>
      <c r="E82" s="24" t="s">
        <v>750</v>
      </c>
      <c r="F82" s="24" t="s">
        <v>750</v>
      </c>
      <c r="G82" s="24" t="s">
        <v>749</v>
      </c>
      <c r="H82" s="24" t="s">
        <v>4</v>
      </c>
      <c r="I82" s="24" t="s">
        <v>748</v>
      </c>
      <c r="J82" s="24" t="s">
        <v>215</v>
      </c>
      <c r="K82" s="24" t="s">
        <v>135</v>
      </c>
      <c r="L82" s="24" t="s">
        <v>134</v>
      </c>
      <c r="M82" s="10">
        <v>50</v>
      </c>
      <c r="N82" s="12">
        <v>1632</v>
      </c>
      <c r="O82" s="11">
        <f t="shared" si="6"/>
        <v>81600</v>
      </c>
      <c r="P82" s="24" t="s">
        <v>133</v>
      </c>
      <c r="Q82" s="24" t="s">
        <v>1</v>
      </c>
      <c r="R82" s="10">
        <f t="shared" ref="R82:R89" si="9">M82</f>
        <v>50</v>
      </c>
    </row>
    <row r="83" spans="1:18" s="27" customFormat="1" ht="34.5" customHeight="1" x14ac:dyDescent="0.25">
      <c r="B83" s="14">
        <f t="shared" si="7"/>
        <v>76</v>
      </c>
      <c r="C83" s="13">
        <v>45841</v>
      </c>
      <c r="D83" s="24" t="s">
        <v>18</v>
      </c>
      <c r="E83" s="24" t="s">
        <v>750</v>
      </c>
      <c r="F83" s="24" t="s">
        <v>750</v>
      </c>
      <c r="G83" s="24" t="s">
        <v>749</v>
      </c>
      <c r="H83" s="24" t="s">
        <v>4</v>
      </c>
      <c r="I83" s="24" t="s">
        <v>748</v>
      </c>
      <c r="J83" s="24" t="s">
        <v>215</v>
      </c>
      <c r="K83" s="24" t="s">
        <v>114</v>
      </c>
      <c r="L83" s="24" t="s">
        <v>144</v>
      </c>
      <c r="M83" s="10">
        <v>50</v>
      </c>
      <c r="N83" s="12">
        <v>145</v>
      </c>
      <c r="O83" s="11">
        <f t="shared" si="6"/>
        <v>7250</v>
      </c>
      <c r="P83" s="24" t="s">
        <v>143</v>
      </c>
      <c r="Q83" s="24" t="s">
        <v>1</v>
      </c>
      <c r="R83" s="10">
        <f t="shared" si="9"/>
        <v>50</v>
      </c>
    </row>
    <row r="84" spans="1:18" ht="34.5" customHeight="1" x14ac:dyDescent="0.25">
      <c r="B84" s="14">
        <f t="shared" si="7"/>
        <v>77</v>
      </c>
      <c r="C84" s="13">
        <v>45841</v>
      </c>
      <c r="D84" s="24" t="s">
        <v>18</v>
      </c>
      <c r="E84" s="24" t="s">
        <v>736</v>
      </c>
      <c r="F84" s="24" t="s">
        <v>736</v>
      </c>
      <c r="G84" s="24" t="s">
        <v>794</v>
      </c>
      <c r="H84" s="24" t="s">
        <v>4</v>
      </c>
      <c r="I84" s="24" t="s">
        <v>793</v>
      </c>
      <c r="J84" s="24" t="s">
        <v>214</v>
      </c>
      <c r="K84" s="24" t="s">
        <v>135</v>
      </c>
      <c r="L84" s="24" t="s">
        <v>134</v>
      </c>
      <c r="M84" s="10">
        <v>60</v>
      </c>
      <c r="N84" s="12">
        <v>1632</v>
      </c>
      <c r="O84" s="11">
        <f t="shared" si="6"/>
        <v>97920</v>
      </c>
      <c r="P84" s="24" t="s">
        <v>133</v>
      </c>
      <c r="Q84" s="24" t="s">
        <v>1</v>
      </c>
      <c r="R84" s="10">
        <f t="shared" si="9"/>
        <v>60</v>
      </c>
    </row>
    <row r="85" spans="1:18" ht="34.5" customHeight="1" x14ac:dyDescent="0.25">
      <c r="B85" s="14">
        <f t="shared" si="7"/>
        <v>78</v>
      </c>
      <c r="C85" s="13">
        <v>45841</v>
      </c>
      <c r="D85" s="24" t="s">
        <v>18</v>
      </c>
      <c r="E85" s="24" t="s">
        <v>736</v>
      </c>
      <c r="F85" s="24" t="s">
        <v>792</v>
      </c>
      <c r="G85" s="24" t="s">
        <v>791</v>
      </c>
      <c r="H85" s="24" t="s">
        <v>23</v>
      </c>
      <c r="I85" s="24" t="s">
        <v>790</v>
      </c>
      <c r="J85" s="24" t="s">
        <v>205</v>
      </c>
      <c r="K85" s="24" t="s">
        <v>135</v>
      </c>
      <c r="L85" s="24" t="s">
        <v>134</v>
      </c>
      <c r="M85" s="10">
        <v>50</v>
      </c>
      <c r="N85" s="12">
        <v>1632</v>
      </c>
      <c r="O85" s="11">
        <f t="shared" si="6"/>
        <v>81600</v>
      </c>
      <c r="P85" s="24" t="s">
        <v>133</v>
      </c>
      <c r="Q85" s="24" t="s">
        <v>1</v>
      </c>
      <c r="R85" s="10">
        <f t="shared" si="9"/>
        <v>50</v>
      </c>
    </row>
    <row r="86" spans="1:18" ht="34.5" customHeight="1" x14ac:dyDescent="0.25">
      <c r="B86" s="14">
        <f t="shared" si="7"/>
        <v>79</v>
      </c>
      <c r="C86" s="13">
        <v>45841</v>
      </c>
      <c r="D86" s="24" t="s">
        <v>18</v>
      </c>
      <c r="E86" s="24" t="s">
        <v>736</v>
      </c>
      <c r="F86" s="24" t="s">
        <v>789</v>
      </c>
      <c r="G86" s="24" t="s">
        <v>788</v>
      </c>
      <c r="H86" s="24" t="s">
        <v>23</v>
      </c>
      <c r="I86" s="24" t="s">
        <v>787</v>
      </c>
      <c r="J86" s="24" t="s">
        <v>211</v>
      </c>
      <c r="K86" s="24" t="s">
        <v>135</v>
      </c>
      <c r="L86" s="24" t="s">
        <v>134</v>
      </c>
      <c r="M86" s="10">
        <v>60</v>
      </c>
      <c r="N86" s="12">
        <v>1632</v>
      </c>
      <c r="O86" s="11">
        <f t="shared" si="6"/>
        <v>97920</v>
      </c>
      <c r="P86" s="24" t="s">
        <v>133</v>
      </c>
      <c r="Q86" s="24" t="s">
        <v>1</v>
      </c>
      <c r="R86" s="10">
        <f t="shared" si="9"/>
        <v>60</v>
      </c>
    </row>
    <row r="87" spans="1:18" ht="34.5" customHeight="1" x14ac:dyDescent="0.25">
      <c r="B87" s="14">
        <f t="shared" si="7"/>
        <v>80</v>
      </c>
      <c r="C87" s="13">
        <v>45841</v>
      </c>
      <c r="D87" s="24" t="s">
        <v>18</v>
      </c>
      <c r="E87" s="24" t="s">
        <v>113</v>
      </c>
      <c r="F87" s="24" t="s">
        <v>786</v>
      </c>
      <c r="G87" s="24" t="s">
        <v>785</v>
      </c>
      <c r="H87" s="24" t="s">
        <v>23</v>
      </c>
      <c r="I87" s="24" t="s">
        <v>784</v>
      </c>
      <c r="J87" s="24" t="s">
        <v>206</v>
      </c>
      <c r="K87" s="24" t="s">
        <v>135</v>
      </c>
      <c r="L87" s="24" t="s">
        <v>134</v>
      </c>
      <c r="M87" s="10">
        <v>75</v>
      </c>
      <c r="N87" s="12">
        <v>1632</v>
      </c>
      <c r="O87" s="11">
        <f t="shared" si="6"/>
        <v>122400</v>
      </c>
      <c r="P87" s="24" t="s">
        <v>133</v>
      </c>
      <c r="Q87" s="24" t="s">
        <v>1</v>
      </c>
      <c r="R87" s="10">
        <f t="shared" si="9"/>
        <v>75</v>
      </c>
    </row>
    <row r="88" spans="1:18" ht="34.5" customHeight="1" x14ac:dyDescent="0.25">
      <c r="B88" s="14">
        <f t="shared" si="7"/>
        <v>81</v>
      </c>
      <c r="C88" s="13">
        <v>45841</v>
      </c>
      <c r="D88" s="24" t="s">
        <v>29</v>
      </c>
      <c r="E88" s="24" t="s">
        <v>76</v>
      </c>
      <c r="F88" s="24" t="s">
        <v>76</v>
      </c>
      <c r="G88" s="24" t="s">
        <v>783</v>
      </c>
      <c r="H88" s="24" t="s">
        <v>4</v>
      </c>
      <c r="I88" s="24" t="s">
        <v>782</v>
      </c>
      <c r="J88" s="24" t="s">
        <v>210</v>
      </c>
      <c r="K88" s="24" t="s">
        <v>135</v>
      </c>
      <c r="L88" s="24" t="s">
        <v>134</v>
      </c>
      <c r="M88" s="10">
        <v>70</v>
      </c>
      <c r="N88" s="12">
        <v>1632</v>
      </c>
      <c r="O88" s="11">
        <f t="shared" si="6"/>
        <v>114240</v>
      </c>
      <c r="P88" s="24" t="s">
        <v>133</v>
      </c>
      <c r="Q88" s="24" t="s">
        <v>1</v>
      </c>
      <c r="R88" s="10">
        <f t="shared" si="9"/>
        <v>70</v>
      </c>
    </row>
    <row r="89" spans="1:18" ht="34.5" customHeight="1" x14ac:dyDescent="0.25">
      <c r="B89" s="14">
        <f t="shared" si="7"/>
        <v>82</v>
      </c>
      <c r="C89" s="13">
        <v>45841</v>
      </c>
      <c r="D89" s="24" t="s">
        <v>29</v>
      </c>
      <c r="E89" s="24" t="s">
        <v>362</v>
      </c>
      <c r="F89" s="24" t="s">
        <v>362</v>
      </c>
      <c r="G89" s="24" t="s">
        <v>781</v>
      </c>
      <c r="H89" s="24" t="s">
        <v>4</v>
      </c>
      <c r="I89" s="24" t="s">
        <v>360</v>
      </c>
      <c r="J89" s="24" t="s">
        <v>209</v>
      </c>
      <c r="K89" s="24" t="s">
        <v>135</v>
      </c>
      <c r="L89" s="24" t="s">
        <v>134</v>
      </c>
      <c r="M89" s="10">
        <v>135</v>
      </c>
      <c r="N89" s="12">
        <v>1632</v>
      </c>
      <c r="O89" s="11">
        <f t="shared" si="6"/>
        <v>220320</v>
      </c>
      <c r="P89" s="24" t="s">
        <v>133</v>
      </c>
      <c r="Q89" s="24" t="s">
        <v>1</v>
      </c>
      <c r="R89" s="10">
        <f t="shared" si="9"/>
        <v>135</v>
      </c>
    </row>
    <row r="90" spans="1:18" s="27" customFormat="1" ht="34.5" customHeight="1" x14ac:dyDescent="0.25">
      <c r="B90" s="14">
        <f t="shared" si="7"/>
        <v>83</v>
      </c>
      <c r="C90" s="13">
        <v>45841</v>
      </c>
      <c r="D90" s="24" t="s">
        <v>10</v>
      </c>
      <c r="E90" s="24" t="s">
        <v>77</v>
      </c>
      <c r="F90" s="24" t="s">
        <v>780</v>
      </c>
      <c r="G90" s="24" t="s">
        <v>779</v>
      </c>
      <c r="H90" s="24" t="s">
        <v>31</v>
      </c>
      <c r="I90" s="24" t="s">
        <v>778</v>
      </c>
      <c r="J90" s="24" t="s">
        <v>777</v>
      </c>
      <c r="K90" s="24" t="s">
        <v>776</v>
      </c>
      <c r="L90" s="24" t="s">
        <v>45</v>
      </c>
      <c r="M90" s="10">
        <v>7</v>
      </c>
      <c r="N90" s="12">
        <v>975</v>
      </c>
      <c r="O90" s="11">
        <f t="shared" si="6"/>
        <v>6825</v>
      </c>
      <c r="P90" s="24" t="s">
        <v>775</v>
      </c>
      <c r="Q90" s="24" t="s">
        <v>0</v>
      </c>
      <c r="R90" s="10">
        <f>+M90*5</f>
        <v>35</v>
      </c>
    </row>
    <row r="91" spans="1:18" s="27" customFormat="1" ht="34.5" customHeight="1" x14ac:dyDescent="0.25">
      <c r="B91" s="14">
        <f t="shared" si="7"/>
        <v>84</v>
      </c>
      <c r="C91" s="13">
        <v>45841</v>
      </c>
      <c r="D91" s="24" t="s">
        <v>5</v>
      </c>
      <c r="E91" s="24" t="s">
        <v>54</v>
      </c>
      <c r="F91" s="24" t="s">
        <v>54</v>
      </c>
      <c r="G91" s="24" t="s">
        <v>772</v>
      </c>
      <c r="H91" s="24" t="s">
        <v>4</v>
      </c>
      <c r="I91" s="24" t="s">
        <v>771</v>
      </c>
      <c r="J91" s="24" t="s">
        <v>773</v>
      </c>
      <c r="K91" s="24" t="s">
        <v>443</v>
      </c>
      <c r="L91" s="24" t="s">
        <v>442</v>
      </c>
      <c r="M91" s="10">
        <v>1009</v>
      </c>
      <c r="N91" s="12">
        <v>282</v>
      </c>
      <c r="O91" s="11">
        <f t="shared" si="6"/>
        <v>284538</v>
      </c>
      <c r="P91" s="24" t="s">
        <v>441</v>
      </c>
      <c r="Q91" s="24" t="s">
        <v>0</v>
      </c>
      <c r="R91" s="10">
        <f>M91</f>
        <v>1009</v>
      </c>
    </row>
    <row r="92" spans="1:18" s="27" customFormat="1" ht="34.5" customHeight="1" x14ac:dyDescent="0.25">
      <c r="B92" s="14">
        <f t="shared" si="7"/>
        <v>85</v>
      </c>
      <c r="C92" s="13">
        <v>45841</v>
      </c>
      <c r="D92" s="24" t="s">
        <v>5</v>
      </c>
      <c r="E92" s="24" t="s">
        <v>54</v>
      </c>
      <c r="F92" s="24" t="s">
        <v>54</v>
      </c>
      <c r="G92" s="24" t="s">
        <v>772</v>
      </c>
      <c r="H92" s="24" t="s">
        <v>4</v>
      </c>
      <c r="I92" s="24" t="s">
        <v>771</v>
      </c>
      <c r="J92" s="24" t="s">
        <v>770</v>
      </c>
      <c r="K92" s="24" t="s">
        <v>443</v>
      </c>
      <c r="L92" s="24" t="s">
        <v>442</v>
      </c>
      <c r="M92" s="10">
        <v>105</v>
      </c>
      <c r="N92" s="12">
        <v>282</v>
      </c>
      <c r="O92" s="11">
        <f t="shared" si="6"/>
        <v>29610</v>
      </c>
      <c r="P92" s="24" t="s">
        <v>441</v>
      </c>
      <c r="Q92" s="24" t="s">
        <v>0</v>
      </c>
      <c r="R92" s="10">
        <f>M92</f>
        <v>105</v>
      </c>
    </row>
    <row r="93" spans="1:18" s="4" customFormat="1" ht="34.5" customHeight="1" x14ac:dyDescent="0.25">
      <c r="B93" s="14">
        <f t="shared" si="7"/>
        <v>86</v>
      </c>
      <c r="C93" s="13">
        <v>45841</v>
      </c>
      <c r="D93" s="24" t="s">
        <v>5</v>
      </c>
      <c r="E93" s="24" t="s">
        <v>769</v>
      </c>
      <c r="F93" s="24" t="s">
        <v>66</v>
      </c>
      <c r="G93" s="24" t="s">
        <v>768</v>
      </c>
      <c r="H93" s="24" t="s">
        <v>31</v>
      </c>
      <c r="I93" s="24" t="s">
        <v>767</v>
      </c>
      <c r="J93" s="24" t="s">
        <v>766</v>
      </c>
      <c r="K93" s="24" t="s">
        <v>75</v>
      </c>
      <c r="L93" s="24" t="s">
        <v>7</v>
      </c>
      <c r="M93" s="10">
        <v>100</v>
      </c>
      <c r="N93" s="12">
        <v>205</v>
      </c>
      <c r="O93" s="11">
        <f t="shared" si="6"/>
        <v>20500</v>
      </c>
      <c r="P93" s="24" t="s">
        <v>74</v>
      </c>
      <c r="Q93" s="24" t="s">
        <v>0</v>
      </c>
      <c r="R93" s="10">
        <f>+M93/10</f>
        <v>10</v>
      </c>
    </row>
    <row r="94" spans="1:18" s="27" customFormat="1" ht="34.5" customHeight="1" x14ac:dyDescent="0.25">
      <c r="B94" s="14">
        <f t="shared" si="7"/>
        <v>87</v>
      </c>
      <c r="C94" s="13">
        <v>45841</v>
      </c>
      <c r="D94" s="24" t="s">
        <v>18</v>
      </c>
      <c r="E94" s="24" t="s">
        <v>750</v>
      </c>
      <c r="F94" s="24" t="s">
        <v>750</v>
      </c>
      <c r="G94" s="24" t="s">
        <v>749</v>
      </c>
      <c r="H94" s="24" t="s">
        <v>4</v>
      </c>
      <c r="I94" s="24" t="s">
        <v>748</v>
      </c>
      <c r="J94" s="24" t="s">
        <v>763</v>
      </c>
      <c r="K94" s="24" t="s">
        <v>146</v>
      </c>
      <c r="L94" s="24" t="s">
        <v>45</v>
      </c>
      <c r="M94" s="10">
        <v>50</v>
      </c>
      <c r="N94" s="12">
        <v>1125</v>
      </c>
      <c r="O94" s="11">
        <f t="shared" si="6"/>
        <v>56250</v>
      </c>
      <c r="P94" s="24" t="s">
        <v>145</v>
      </c>
      <c r="Q94" s="24" t="s">
        <v>0</v>
      </c>
      <c r="R94" s="10">
        <f>M94*5</f>
        <v>250</v>
      </c>
    </row>
    <row r="95" spans="1:18" ht="34.5" customHeight="1" x14ac:dyDescent="0.25">
      <c r="B95" s="14">
        <f t="shared" si="7"/>
        <v>88</v>
      </c>
      <c r="C95" s="13">
        <v>45841</v>
      </c>
      <c r="D95" s="24" t="s">
        <v>18</v>
      </c>
      <c r="E95" s="24" t="s">
        <v>750</v>
      </c>
      <c r="F95" s="24" t="s">
        <v>750</v>
      </c>
      <c r="G95" s="24" t="s">
        <v>749</v>
      </c>
      <c r="H95" s="24" t="s">
        <v>4</v>
      </c>
      <c r="I95" s="24" t="s">
        <v>748</v>
      </c>
      <c r="J95" s="24" t="s">
        <v>763</v>
      </c>
      <c r="K95" s="24" t="s">
        <v>609</v>
      </c>
      <c r="L95" s="24" t="s">
        <v>132</v>
      </c>
      <c r="M95" s="10">
        <v>25</v>
      </c>
      <c r="N95" s="12">
        <v>318</v>
      </c>
      <c r="O95" s="11">
        <f t="shared" si="6"/>
        <v>7950</v>
      </c>
      <c r="P95" s="24" t="s">
        <v>131</v>
      </c>
      <c r="Q95" s="24" t="s">
        <v>0</v>
      </c>
      <c r="R95" s="10">
        <f t="shared" ref="R95:R100" si="10">M95</f>
        <v>25</v>
      </c>
    </row>
    <row r="96" spans="1:18" s="26" customFormat="1" ht="34.5" customHeight="1" x14ac:dyDescent="0.25">
      <c r="B96" s="14">
        <f t="shared" si="7"/>
        <v>89</v>
      </c>
      <c r="C96" s="13">
        <v>45841</v>
      </c>
      <c r="D96" s="24" t="s">
        <v>18</v>
      </c>
      <c r="E96" s="24" t="s">
        <v>750</v>
      </c>
      <c r="F96" s="24" t="s">
        <v>750</v>
      </c>
      <c r="G96" s="24" t="s">
        <v>749</v>
      </c>
      <c r="H96" s="24" t="s">
        <v>4</v>
      </c>
      <c r="I96" s="24" t="s">
        <v>748</v>
      </c>
      <c r="J96" s="24" t="s">
        <v>763</v>
      </c>
      <c r="K96" s="24" t="s">
        <v>765</v>
      </c>
      <c r="L96" s="24" t="s">
        <v>105</v>
      </c>
      <c r="M96" s="10">
        <v>25</v>
      </c>
      <c r="N96" s="12">
        <v>12</v>
      </c>
      <c r="O96" s="11">
        <f t="shared" si="6"/>
        <v>300</v>
      </c>
      <c r="P96" s="24" t="s">
        <v>119</v>
      </c>
      <c r="Q96" s="28" t="s">
        <v>0</v>
      </c>
      <c r="R96" s="10">
        <f t="shared" si="10"/>
        <v>25</v>
      </c>
    </row>
    <row r="97" spans="2:18" s="26" customFormat="1" ht="34.5" customHeight="1" x14ac:dyDescent="0.25">
      <c r="B97" s="14">
        <f t="shared" si="7"/>
        <v>90</v>
      </c>
      <c r="C97" s="13">
        <v>45841</v>
      </c>
      <c r="D97" s="24" t="s">
        <v>18</v>
      </c>
      <c r="E97" s="24" t="s">
        <v>750</v>
      </c>
      <c r="F97" s="24" t="s">
        <v>750</v>
      </c>
      <c r="G97" s="24" t="s">
        <v>749</v>
      </c>
      <c r="H97" s="24" t="s">
        <v>4</v>
      </c>
      <c r="I97" s="24" t="s">
        <v>748</v>
      </c>
      <c r="J97" s="24" t="s">
        <v>763</v>
      </c>
      <c r="K97" s="24" t="s">
        <v>648</v>
      </c>
      <c r="L97" s="24" t="s">
        <v>105</v>
      </c>
      <c r="M97" s="10">
        <v>25</v>
      </c>
      <c r="N97" s="12">
        <v>140</v>
      </c>
      <c r="O97" s="11">
        <f t="shared" si="6"/>
        <v>3500</v>
      </c>
      <c r="P97" s="24" t="s">
        <v>119</v>
      </c>
      <c r="Q97" s="28" t="s">
        <v>0</v>
      </c>
      <c r="R97" s="10">
        <f t="shared" si="10"/>
        <v>25</v>
      </c>
    </row>
    <row r="98" spans="2:18" s="26" customFormat="1" ht="34.5" customHeight="1" x14ac:dyDescent="0.25">
      <c r="B98" s="14">
        <f t="shared" si="7"/>
        <v>91</v>
      </c>
      <c r="C98" s="13">
        <v>45841</v>
      </c>
      <c r="D98" s="24" t="s">
        <v>18</v>
      </c>
      <c r="E98" s="24" t="s">
        <v>750</v>
      </c>
      <c r="F98" s="24" t="s">
        <v>750</v>
      </c>
      <c r="G98" s="24" t="s">
        <v>749</v>
      </c>
      <c r="H98" s="24" t="s">
        <v>4</v>
      </c>
      <c r="I98" s="24" t="s">
        <v>748</v>
      </c>
      <c r="J98" s="24" t="s">
        <v>763</v>
      </c>
      <c r="K98" s="24" t="s">
        <v>234</v>
      </c>
      <c r="L98" s="24" t="s">
        <v>105</v>
      </c>
      <c r="M98" s="10">
        <v>25</v>
      </c>
      <c r="N98" s="12">
        <v>120</v>
      </c>
      <c r="O98" s="11">
        <f t="shared" si="6"/>
        <v>3000</v>
      </c>
      <c r="P98" s="24" t="s">
        <v>119</v>
      </c>
      <c r="Q98" s="28" t="s">
        <v>0</v>
      </c>
      <c r="R98" s="10">
        <f t="shared" si="10"/>
        <v>25</v>
      </c>
    </row>
    <row r="99" spans="2:18" s="26" customFormat="1" ht="34.5" customHeight="1" x14ac:dyDescent="0.25">
      <c r="B99" s="14">
        <f t="shared" si="7"/>
        <v>92</v>
      </c>
      <c r="C99" s="13">
        <v>45841</v>
      </c>
      <c r="D99" s="24" t="s">
        <v>18</v>
      </c>
      <c r="E99" s="24" t="s">
        <v>750</v>
      </c>
      <c r="F99" s="24" t="s">
        <v>750</v>
      </c>
      <c r="G99" s="24" t="s">
        <v>749</v>
      </c>
      <c r="H99" s="24" t="s">
        <v>4</v>
      </c>
      <c r="I99" s="24" t="s">
        <v>748</v>
      </c>
      <c r="J99" s="24" t="s">
        <v>763</v>
      </c>
      <c r="K99" s="24" t="s">
        <v>764</v>
      </c>
      <c r="L99" s="24" t="s">
        <v>105</v>
      </c>
      <c r="M99" s="10">
        <v>13</v>
      </c>
      <c r="N99" s="12">
        <v>200</v>
      </c>
      <c r="O99" s="11">
        <f t="shared" si="6"/>
        <v>2600</v>
      </c>
      <c r="P99" s="24" t="s">
        <v>647</v>
      </c>
      <c r="Q99" s="28" t="s">
        <v>0</v>
      </c>
      <c r="R99" s="10">
        <f t="shared" si="10"/>
        <v>13</v>
      </c>
    </row>
    <row r="100" spans="2:18" s="26" customFormat="1" ht="34.5" customHeight="1" x14ac:dyDescent="0.25">
      <c r="B100" s="14">
        <f t="shared" si="7"/>
        <v>93</v>
      </c>
      <c r="C100" s="13">
        <v>45841</v>
      </c>
      <c r="D100" s="24" t="s">
        <v>18</v>
      </c>
      <c r="E100" s="24" t="s">
        <v>750</v>
      </c>
      <c r="F100" s="24" t="s">
        <v>750</v>
      </c>
      <c r="G100" s="24" t="s">
        <v>749</v>
      </c>
      <c r="H100" s="24" t="s">
        <v>4</v>
      </c>
      <c r="I100" s="24" t="s">
        <v>748</v>
      </c>
      <c r="J100" s="24" t="s">
        <v>763</v>
      </c>
      <c r="K100" s="24" t="s">
        <v>762</v>
      </c>
      <c r="L100" s="24" t="s">
        <v>105</v>
      </c>
      <c r="M100" s="10">
        <v>25</v>
      </c>
      <c r="N100" s="12">
        <v>40</v>
      </c>
      <c r="O100" s="11">
        <f t="shared" si="6"/>
        <v>1000</v>
      </c>
      <c r="P100" s="24" t="s">
        <v>647</v>
      </c>
      <c r="Q100" s="28" t="s">
        <v>0</v>
      </c>
      <c r="R100" s="10">
        <f t="shared" si="10"/>
        <v>25</v>
      </c>
    </row>
    <row r="101" spans="2:18" ht="34.5" customHeight="1" x14ac:dyDescent="0.25">
      <c r="B101" s="14">
        <f t="shared" si="7"/>
        <v>94</v>
      </c>
      <c r="C101" s="13">
        <v>45841</v>
      </c>
      <c r="D101" s="24" t="s">
        <v>18</v>
      </c>
      <c r="E101" s="24" t="s">
        <v>750</v>
      </c>
      <c r="F101" s="24" t="s">
        <v>750</v>
      </c>
      <c r="G101" s="24" t="s">
        <v>749</v>
      </c>
      <c r="H101" s="24" t="s">
        <v>4</v>
      </c>
      <c r="I101" s="24" t="s">
        <v>748</v>
      </c>
      <c r="J101" s="24" t="s">
        <v>761</v>
      </c>
      <c r="K101" s="24" t="s">
        <v>141</v>
      </c>
      <c r="L101" s="24" t="s">
        <v>57</v>
      </c>
      <c r="M101" s="10">
        <v>1</v>
      </c>
      <c r="N101" s="12">
        <v>24900</v>
      </c>
      <c r="O101" s="11">
        <f t="shared" si="6"/>
        <v>24900</v>
      </c>
      <c r="P101" s="24" t="s">
        <v>140</v>
      </c>
      <c r="Q101" s="24" t="s">
        <v>0</v>
      </c>
      <c r="R101" s="10">
        <v>1</v>
      </c>
    </row>
    <row r="102" spans="2:18" ht="34.5" customHeight="1" x14ac:dyDescent="0.25">
      <c r="B102" s="14">
        <f t="shared" si="7"/>
        <v>95</v>
      </c>
      <c r="C102" s="13">
        <v>45841</v>
      </c>
      <c r="D102" s="24" t="s">
        <v>18</v>
      </c>
      <c r="E102" s="24" t="s">
        <v>113</v>
      </c>
      <c r="F102" s="24" t="s">
        <v>113</v>
      </c>
      <c r="G102" s="24" t="s">
        <v>746</v>
      </c>
      <c r="H102" s="24" t="s">
        <v>4</v>
      </c>
      <c r="I102" s="24" t="s">
        <v>745</v>
      </c>
      <c r="J102" s="24" t="s">
        <v>760</v>
      </c>
      <c r="K102" s="24" t="s">
        <v>141</v>
      </c>
      <c r="L102" s="24" t="s">
        <v>57</v>
      </c>
      <c r="M102" s="10">
        <v>1</v>
      </c>
      <c r="N102" s="12">
        <v>24900</v>
      </c>
      <c r="O102" s="11">
        <f t="shared" si="6"/>
        <v>24900</v>
      </c>
      <c r="P102" s="24" t="s">
        <v>140</v>
      </c>
      <c r="Q102" s="24" t="s">
        <v>0</v>
      </c>
      <c r="R102" s="10">
        <v>1</v>
      </c>
    </row>
    <row r="103" spans="2:18" ht="34.5" customHeight="1" x14ac:dyDescent="0.25">
      <c r="B103" s="14">
        <f t="shared" si="7"/>
        <v>96</v>
      </c>
      <c r="C103" s="13">
        <v>45841</v>
      </c>
      <c r="D103" s="24" t="s">
        <v>29</v>
      </c>
      <c r="E103" s="24" t="s">
        <v>362</v>
      </c>
      <c r="F103" s="24" t="s">
        <v>362</v>
      </c>
      <c r="G103" s="24" t="s">
        <v>361</v>
      </c>
      <c r="H103" s="24" t="s">
        <v>4</v>
      </c>
      <c r="I103" s="24" t="s">
        <v>360</v>
      </c>
      <c r="J103" s="24" t="s">
        <v>759</v>
      </c>
      <c r="K103" s="24" t="s">
        <v>104</v>
      </c>
      <c r="L103" s="24" t="s">
        <v>97</v>
      </c>
      <c r="M103" s="10">
        <v>25</v>
      </c>
      <c r="N103" s="12">
        <v>5325</v>
      </c>
      <c r="O103" s="11">
        <f t="shared" si="6"/>
        <v>133125</v>
      </c>
      <c r="P103" s="24" t="s">
        <v>102</v>
      </c>
      <c r="Q103" s="24" t="s">
        <v>0</v>
      </c>
      <c r="R103" s="10">
        <v>1</v>
      </c>
    </row>
    <row r="104" spans="2:18" ht="34.5" customHeight="1" x14ac:dyDescent="0.25">
      <c r="B104" s="14">
        <f t="shared" si="7"/>
        <v>97</v>
      </c>
      <c r="C104" s="13">
        <v>45841</v>
      </c>
      <c r="D104" s="24" t="s">
        <v>29</v>
      </c>
      <c r="E104" s="24" t="s">
        <v>362</v>
      </c>
      <c r="F104" s="24" t="s">
        <v>362</v>
      </c>
      <c r="G104" s="24" t="s">
        <v>361</v>
      </c>
      <c r="H104" s="24" t="s">
        <v>4</v>
      </c>
      <c r="I104" s="24" t="s">
        <v>360</v>
      </c>
      <c r="J104" s="24" t="s">
        <v>759</v>
      </c>
      <c r="K104" s="24" t="s">
        <v>103</v>
      </c>
      <c r="L104" s="24" t="s">
        <v>97</v>
      </c>
      <c r="M104" s="10">
        <v>1</v>
      </c>
      <c r="N104" s="12">
        <v>3579</v>
      </c>
      <c r="O104" s="11">
        <f t="shared" ref="O104:O135" si="11">+M104*N104</f>
        <v>3579</v>
      </c>
      <c r="P104" s="24" t="s">
        <v>102</v>
      </c>
      <c r="Q104" s="24" t="s">
        <v>0</v>
      </c>
      <c r="R104" s="10">
        <v>1</v>
      </c>
    </row>
    <row r="105" spans="2:18" ht="34.5" customHeight="1" x14ac:dyDescent="0.25">
      <c r="B105" s="14">
        <f t="shared" si="7"/>
        <v>98</v>
      </c>
      <c r="C105" s="13">
        <v>45841</v>
      </c>
      <c r="D105" s="24" t="s">
        <v>29</v>
      </c>
      <c r="E105" s="24" t="s">
        <v>362</v>
      </c>
      <c r="F105" s="24" t="s">
        <v>362</v>
      </c>
      <c r="G105" s="24" t="s">
        <v>361</v>
      </c>
      <c r="H105" s="24" t="s">
        <v>4</v>
      </c>
      <c r="I105" s="24" t="s">
        <v>360</v>
      </c>
      <c r="J105" s="24" t="s">
        <v>759</v>
      </c>
      <c r="K105" s="24" t="s">
        <v>101</v>
      </c>
      <c r="L105" s="24" t="s">
        <v>97</v>
      </c>
      <c r="M105" s="10">
        <v>13</v>
      </c>
      <c r="N105" s="12">
        <v>1500</v>
      </c>
      <c r="O105" s="11">
        <f t="shared" si="11"/>
        <v>19500</v>
      </c>
      <c r="P105" s="24" t="s">
        <v>100</v>
      </c>
      <c r="Q105" s="24" t="s">
        <v>0</v>
      </c>
      <c r="R105" s="10">
        <v>1</v>
      </c>
    </row>
    <row r="106" spans="2:18" ht="34.5" customHeight="1" x14ac:dyDescent="0.25">
      <c r="B106" s="14">
        <f t="shared" si="7"/>
        <v>99</v>
      </c>
      <c r="C106" s="13">
        <v>45841</v>
      </c>
      <c r="D106" s="24" t="s">
        <v>29</v>
      </c>
      <c r="E106" s="24" t="s">
        <v>758</v>
      </c>
      <c r="F106" s="24" t="s">
        <v>758</v>
      </c>
      <c r="G106" s="24" t="s">
        <v>757</v>
      </c>
      <c r="H106" s="24" t="s">
        <v>4</v>
      </c>
      <c r="I106" s="24" t="s">
        <v>756</v>
      </c>
      <c r="J106" s="24" t="s">
        <v>755</v>
      </c>
      <c r="K106" s="24" t="s">
        <v>104</v>
      </c>
      <c r="L106" s="24" t="s">
        <v>97</v>
      </c>
      <c r="M106" s="10">
        <v>25</v>
      </c>
      <c r="N106" s="12">
        <v>5325</v>
      </c>
      <c r="O106" s="11">
        <f t="shared" si="11"/>
        <v>133125</v>
      </c>
      <c r="P106" s="24" t="s">
        <v>102</v>
      </c>
      <c r="Q106" s="24" t="s">
        <v>0</v>
      </c>
      <c r="R106" s="10">
        <v>1</v>
      </c>
    </row>
    <row r="107" spans="2:18" ht="34.5" customHeight="1" x14ac:dyDescent="0.25">
      <c r="B107" s="14">
        <f t="shared" si="7"/>
        <v>100</v>
      </c>
      <c r="C107" s="13">
        <v>45841</v>
      </c>
      <c r="D107" s="24" t="s">
        <v>29</v>
      </c>
      <c r="E107" s="24" t="s">
        <v>758</v>
      </c>
      <c r="F107" s="24" t="s">
        <v>758</v>
      </c>
      <c r="G107" s="24" t="s">
        <v>757</v>
      </c>
      <c r="H107" s="24" t="s">
        <v>4</v>
      </c>
      <c r="I107" s="24" t="s">
        <v>756</v>
      </c>
      <c r="J107" s="24" t="s">
        <v>755</v>
      </c>
      <c r="K107" s="24" t="s">
        <v>103</v>
      </c>
      <c r="L107" s="24" t="s">
        <v>97</v>
      </c>
      <c r="M107" s="10">
        <v>1</v>
      </c>
      <c r="N107" s="12">
        <v>3579</v>
      </c>
      <c r="O107" s="11">
        <f t="shared" si="11"/>
        <v>3579</v>
      </c>
      <c r="P107" s="24" t="s">
        <v>102</v>
      </c>
      <c r="Q107" s="24" t="s">
        <v>0</v>
      </c>
      <c r="R107" s="10">
        <v>1</v>
      </c>
    </row>
    <row r="108" spans="2:18" ht="34.5" customHeight="1" x14ac:dyDescent="0.25">
      <c r="B108" s="14">
        <f t="shared" si="7"/>
        <v>101</v>
      </c>
      <c r="C108" s="13">
        <v>45841</v>
      </c>
      <c r="D108" s="24" t="s">
        <v>29</v>
      </c>
      <c r="E108" s="24" t="s">
        <v>758</v>
      </c>
      <c r="F108" s="24" t="s">
        <v>758</v>
      </c>
      <c r="G108" s="24" t="s">
        <v>757</v>
      </c>
      <c r="H108" s="24" t="s">
        <v>4</v>
      </c>
      <c r="I108" s="24" t="s">
        <v>756</v>
      </c>
      <c r="J108" s="24" t="s">
        <v>755</v>
      </c>
      <c r="K108" s="24" t="s">
        <v>101</v>
      </c>
      <c r="L108" s="24" t="s">
        <v>97</v>
      </c>
      <c r="M108" s="10">
        <v>13</v>
      </c>
      <c r="N108" s="12">
        <v>1500</v>
      </c>
      <c r="O108" s="11">
        <f t="shared" si="11"/>
        <v>19500</v>
      </c>
      <c r="P108" s="24" t="s">
        <v>100</v>
      </c>
      <c r="Q108" s="24" t="s">
        <v>0</v>
      </c>
      <c r="R108" s="10">
        <v>1</v>
      </c>
    </row>
    <row r="109" spans="2:18" ht="34.5" customHeight="1" x14ac:dyDescent="0.25">
      <c r="B109" s="14">
        <f t="shared" si="7"/>
        <v>102</v>
      </c>
      <c r="C109" s="13">
        <v>45841</v>
      </c>
      <c r="D109" s="24" t="s">
        <v>18</v>
      </c>
      <c r="E109" s="24" t="s">
        <v>720</v>
      </c>
      <c r="F109" s="24" t="s">
        <v>720</v>
      </c>
      <c r="G109" s="24" t="s">
        <v>753</v>
      </c>
      <c r="H109" s="24" t="s">
        <v>4</v>
      </c>
      <c r="I109" s="24" t="s">
        <v>752</v>
      </c>
      <c r="J109" s="24" t="s">
        <v>751</v>
      </c>
      <c r="K109" s="24" t="s">
        <v>104</v>
      </c>
      <c r="L109" s="24" t="s">
        <v>97</v>
      </c>
      <c r="M109" s="10">
        <v>25</v>
      </c>
      <c r="N109" s="12">
        <v>5325</v>
      </c>
      <c r="O109" s="11">
        <f t="shared" si="11"/>
        <v>133125</v>
      </c>
      <c r="P109" s="24" t="s">
        <v>102</v>
      </c>
      <c r="Q109" s="24" t="s">
        <v>0</v>
      </c>
      <c r="R109" s="10">
        <v>1</v>
      </c>
    </row>
    <row r="110" spans="2:18" ht="34.5" customHeight="1" x14ac:dyDescent="0.25">
      <c r="B110" s="14">
        <f t="shared" si="7"/>
        <v>103</v>
      </c>
      <c r="C110" s="13">
        <v>45841</v>
      </c>
      <c r="D110" s="24" t="s">
        <v>18</v>
      </c>
      <c r="E110" s="24" t="s">
        <v>720</v>
      </c>
      <c r="F110" s="24" t="s">
        <v>720</v>
      </c>
      <c r="G110" s="24" t="s">
        <v>753</v>
      </c>
      <c r="H110" s="24" t="s">
        <v>4</v>
      </c>
      <c r="I110" s="24" t="s">
        <v>752</v>
      </c>
      <c r="J110" s="24" t="s">
        <v>751</v>
      </c>
      <c r="K110" s="24" t="s">
        <v>103</v>
      </c>
      <c r="L110" s="24" t="s">
        <v>97</v>
      </c>
      <c r="M110" s="10">
        <v>1</v>
      </c>
      <c r="N110" s="12">
        <v>3579</v>
      </c>
      <c r="O110" s="11">
        <f t="shared" si="11"/>
        <v>3579</v>
      </c>
      <c r="P110" s="24" t="s">
        <v>102</v>
      </c>
      <c r="Q110" s="24" t="s">
        <v>0</v>
      </c>
      <c r="R110" s="10">
        <v>1</v>
      </c>
    </row>
    <row r="111" spans="2:18" ht="34.5" customHeight="1" x14ac:dyDescent="0.25">
      <c r="B111" s="14">
        <f t="shared" si="7"/>
        <v>104</v>
      </c>
      <c r="C111" s="13">
        <v>45841</v>
      </c>
      <c r="D111" s="24" t="s">
        <v>18</v>
      </c>
      <c r="E111" s="24" t="s">
        <v>720</v>
      </c>
      <c r="F111" s="24" t="s">
        <v>720</v>
      </c>
      <c r="G111" s="24" t="s">
        <v>753</v>
      </c>
      <c r="H111" s="24" t="s">
        <v>4</v>
      </c>
      <c r="I111" s="24" t="s">
        <v>752</v>
      </c>
      <c r="J111" s="24" t="s">
        <v>751</v>
      </c>
      <c r="K111" s="24" t="s">
        <v>101</v>
      </c>
      <c r="L111" s="24" t="s">
        <v>97</v>
      </c>
      <c r="M111" s="10">
        <v>13</v>
      </c>
      <c r="N111" s="12">
        <v>1500</v>
      </c>
      <c r="O111" s="11">
        <f t="shared" si="11"/>
        <v>19500</v>
      </c>
      <c r="P111" s="24" t="s">
        <v>100</v>
      </c>
      <c r="Q111" s="24" t="s">
        <v>0</v>
      </c>
      <c r="R111" s="10">
        <v>1</v>
      </c>
    </row>
    <row r="112" spans="2:18" ht="34.5" customHeight="1" x14ac:dyDescent="0.25">
      <c r="B112" s="14">
        <f t="shared" si="7"/>
        <v>105</v>
      </c>
      <c r="C112" s="13">
        <v>45841</v>
      </c>
      <c r="D112" s="24" t="s">
        <v>18</v>
      </c>
      <c r="E112" s="24" t="s">
        <v>750</v>
      </c>
      <c r="F112" s="24" t="s">
        <v>750</v>
      </c>
      <c r="G112" s="24" t="s">
        <v>749</v>
      </c>
      <c r="H112" s="24" t="s">
        <v>4</v>
      </c>
      <c r="I112" s="24" t="s">
        <v>748</v>
      </c>
      <c r="J112" s="24" t="s">
        <v>747</v>
      </c>
      <c r="K112" s="24" t="s">
        <v>104</v>
      </c>
      <c r="L112" s="24" t="s">
        <v>97</v>
      </c>
      <c r="M112" s="10">
        <v>25</v>
      </c>
      <c r="N112" s="12">
        <v>5325</v>
      </c>
      <c r="O112" s="11">
        <f t="shared" si="11"/>
        <v>133125</v>
      </c>
      <c r="P112" s="24" t="s">
        <v>102</v>
      </c>
      <c r="Q112" s="24" t="s">
        <v>0</v>
      </c>
      <c r="R112" s="10">
        <v>1</v>
      </c>
    </row>
    <row r="113" spans="2:18" ht="34.5" customHeight="1" x14ac:dyDescent="0.25">
      <c r="B113" s="14">
        <f t="shared" si="7"/>
        <v>106</v>
      </c>
      <c r="C113" s="13">
        <v>45841</v>
      </c>
      <c r="D113" s="24" t="s">
        <v>18</v>
      </c>
      <c r="E113" s="24" t="s">
        <v>750</v>
      </c>
      <c r="F113" s="24" t="s">
        <v>750</v>
      </c>
      <c r="G113" s="24" t="s">
        <v>749</v>
      </c>
      <c r="H113" s="24" t="s">
        <v>4</v>
      </c>
      <c r="I113" s="24" t="s">
        <v>748</v>
      </c>
      <c r="J113" s="24" t="s">
        <v>747</v>
      </c>
      <c r="K113" s="24" t="s">
        <v>103</v>
      </c>
      <c r="L113" s="24" t="s">
        <v>97</v>
      </c>
      <c r="M113" s="10">
        <v>1</v>
      </c>
      <c r="N113" s="12">
        <v>3579</v>
      </c>
      <c r="O113" s="11">
        <f t="shared" si="11"/>
        <v>3579</v>
      </c>
      <c r="P113" s="24" t="s">
        <v>102</v>
      </c>
      <c r="Q113" s="24" t="s">
        <v>0</v>
      </c>
      <c r="R113" s="10">
        <v>1</v>
      </c>
    </row>
    <row r="114" spans="2:18" ht="34.5" customHeight="1" x14ac:dyDescent="0.25">
      <c r="B114" s="14">
        <f t="shared" si="7"/>
        <v>107</v>
      </c>
      <c r="C114" s="13">
        <v>45841</v>
      </c>
      <c r="D114" s="24" t="s">
        <v>18</v>
      </c>
      <c r="E114" s="24" t="s">
        <v>750</v>
      </c>
      <c r="F114" s="24" t="s">
        <v>750</v>
      </c>
      <c r="G114" s="24" t="s">
        <v>749</v>
      </c>
      <c r="H114" s="24" t="s">
        <v>4</v>
      </c>
      <c r="I114" s="24" t="s">
        <v>748</v>
      </c>
      <c r="J114" s="24" t="s">
        <v>747</v>
      </c>
      <c r="K114" s="24" t="s">
        <v>101</v>
      </c>
      <c r="L114" s="24" t="s">
        <v>97</v>
      </c>
      <c r="M114" s="10">
        <v>13</v>
      </c>
      <c r="N114" s="12">
        <v>1500</v>
      </c>
      <c r="O114" s="11">
        <f t="shared" si="11"/>
        <v>19500</v>
      </c>
      <c r="P114" s="24" t="s">
        <v>100</v>
      </c>
      <c r="Q114" s="24" t="s">
        <v>0</v>
      </c>
      <c r="R114" s="10">
        <v>1</v>
      </c>
    </row>
    <row r="115" spans="2:18" ht="34.5" customHeight="1" x14ac:dyDescent="0.25">
      <c r="B115" s="14">
        <f t="shared" si="7"/>
        <v>108</v>
      </c>
      <c r="C115" s="13">
        <v>45841</v>
      </c>
      <c r="D115" s="24" t="s">
        <v>18</v>
      </c>
      <c r="E115" s="24" t="s">
        <v>113</v>
      </c>
      <c r="F115" s="24" t="s">
        <v>113</v>
      </c>
      <c r="G115" s="24" t="s">
        <v>746</v>
      </c>
      <c r="H115" s="24" t="s">
        <v>4</v>
      </c>
      <c r="I115" s="24" t="s">
        <v>745</v>
      </c>
      <c r="J115" s="24" t="s">
        <v>198</v>
      </c>
      <c r="K115" s="24" t="s">
        <v>104</v>
      </c>
      <c r="L115" s="24" t="s">
        <v>97</v>
      </c>
      <c r="M115" s="10">
        <v>25</v>
      </c>
      <c r="N115" s="12">
        <v>5325</v>
      </c>
      <c r="O115" s="11">
        <f t="shared" si="11"/>
        <v>133125</v>
      </c>
      <c r="P115" s="24" t="s">
        <v>102</v>
      </c>
      <c r="Q115" s="24" t="s">
        <v>0</v>
      </c>
      <c r="R115" s="10">
        <v>1</v>
      </c>
    </row>
    <row r="116" spans="2:18" ht="34.5" customHeight="1" x14ac:dyDescent="0.25">
      <c r="B116" s="14">
        <f t="shared" si="7"/>
        <v>109</v>
      </c>
      <c r="C116" s="13">
        <v>45841</v>
      </c>
      <c r="D116" s="24" t="s">
        <v>18</v>
      </c>
      <c r="E116" s="24" t="s">
        <v>113</v>
      </c>
      <c r="F116" s="24" t="s">
        <v>113</v>
      </c>
      <c r="G116" s="24" t="s">
        <v>746</v>
      </c>
      <c r="H116" s="24" t="s">
        <v>4</v>
      </c>
      <c r="I116" s="24" t="s">
        <v>745</v>
      </c>
      <c r="J116" s="24" t="s">
        <v>198</v>
      </c>
      <c r="K116" s="24" t="s">
        <v>103</v>
      </c>
      <c r="L116" s="24" t="s">
        <v>97</v>
      </c>
      <c r="M116" s="10">
        <v>1</v>
      </c>
      <c r="N116" s="12">
        <v>3579</v>
      </c>
      <c r="O116" s="11">
        <f t="shared" si="11"/>
        <v>3579</v>
      </c>
      <c r="P116" s="24" t="s">
        <v>102</v>
      </c>
      <c r="Q116" s="24" t="s">
        <v>0</v>
      </c>
      <c r="R116" s="10">
        <v>1</v>
      </c>
    </row>
    <row r="117" spans="2:18" ht="34.5" customHeight="1" x14ac:dyDescent="0.25">
      <c r="B117" s="14">
        <f t="shared" si="7"/>
        <v>110</v>
      </c>
      <c r="C117" s="13">
        <v>45841</v>
      </c>
      <c r="D117" s="24" t="s">
        <v>18</v>
      </c>
      <c r="E117" s="24" t="s">
        <v>113</v>
      </c>
      <c r="F117" s="24" t="s">
        <v>113</v>
      </c>
      <c r="G117" s="24" t="s">
        <v>746</v>
      </c>
      <c r="H117" s="24" t="s">
        <v>4</v>
      </c>
      <c r="I117" s="24" t="s">
        <v>745</v>
      </c>
      <c r="J117" s="24" t="s">
        <v>198</v>
      </c>
      <c r="K117" s="24" t="s">
        <v>101</v>
      </c>
      <c r="L117" s="24" t="s">
        <v>97</v>
      </c>
      <c r="M117" s="10">
        <v>13</v>
      </c>
      <c r="N117" s="12">
        <v>1500</v>
      </c>
      <c r="O117" s="11">
        <f t="shared" si="11"/>
        <v>19500</v>
      </c>
      <c r="P117" s="24" t="s">
        <v>100</v>
      </c>
      <c r="Q117" s="24" t="s">
        <v>0</v>
      </c>
      <c r="R117" s="10">
        <v>1</v>
      </c>
    </row>
    <row r="118" spans="2:18" s="4" customFormat="1" ht="34.5" customHeight="1" x14ac:dyDescent="0.25">
      <c r="B118" s="14">
        <f t="shared" si="7"/>
        <v>111</v>
      </c>
      <c r="C118" s="13">
        <v>45841</v>
      </c>
      <c r="D118" s="24" t="s">
        <v>10</v>
      </c>
      <c r="E118" s="24" t="s">
        <v>744</v>
      </c>
      <c r="F118" s="24" t="s">
        <v>743</v>
      </c>
      <c r="G118" s="24" t="s">
        <v>742</v>
      </c>
      <c r="H118" s="24" t="s">
        <v>31</v>
      </c>
      <c r="I118" s="24" t="s">
        <v>741</v>
      </c>
      <c r="J118" s="24" t="s">
        <v>740</v>
      </c>
      <c r="K118" s="24" t="s">
        <v>73</v>
      </c>
      <c r="L118" s="24" t="s">
        <v>7</v>
      </c>
      <c r="M118" s="10">
        <v>200</v>
      </c>
      <c r="N118" s="12">
        <v>94.39</v>
      </c>
      <c r="O118" s="11">
        <f t="shared" si="11"/>
        <v>18878</v>
      </c>
      <c r="P118" s="24" t="s">
        <v>74</v>
      </c>
      <c r="Q118" s="24" t="s">
        <v>0</v>
      </c>
      <c r="R118" s="10">
        <f>+M118/10</f>
        <v>20</v>
      </c>
    </row>
    <row r="119" spans="2:18" s="26" customFormat="1" ht="34.5" customHeight="1" x14ac:dyDescent="0.25">
      <c r="B119" s="14">
        <f t="shared" si="7"/>
        <v>112</v>
      </c>
      <c r="C119" s="13">
        <v>45841</v>
      </c>
      <c r="D119" s="24" t="s">
        <v>10</v>
      </c>
      <c r="E119" s="24" t="s">
        <v>744</v>
      </c>
      <c r="F119" s="24" t="s">
        <v>743</v>
      </c>
      <c r="G119" s="24" t="s">
        <v>742</v>
      </c>
      <c r="H119" s="24" t="s">
        <v>31</v>
      </c>
      <c r="I119" s="24" t="s">
        <v>741</v>
      </c>
      <c r="J119" s="24" t="s">
        <v>740</v>
      </c>
      <c r="K119" s="24" t="s">
        <v>290</v>
      </c>
      <c r="L119" s="24" t="s">
        <v>7</v>
      </c>
      <c r="M119" s="10">
        <v>90</v>
      </c>
      <c r="N119" s="12">
        <v>110</v>
      </c>
      <c r="O119" s="11">
        <f t="shared" si="11"/>
        <v>9900</v>
      </c>
      <c r="P119" s="24" t="s">
        <v>99</v>
      </c>
      <c r="Q119" s="28" t="s">
        <v>0</v>
      </c>
      <c r="R119" s="10">
        <f>+M119/10</f>
        <v>9</v>
      </c>
    </row>
    <row r="120" spans="2:18" s="4" customFormat="1" ht="34.5" customHeight="1" x14ac:dyDescent="0.25">
      <c r="B120" s="14">
        <f t="shared" si="7"/>
        <v>113</v>
      </c>
      <c r="C120" s="13">
        <v>45841</v>
      </c>
      <c r="D120" s="24" t="s">
        <v>10</v>
      </c>
      <c r="E120" s="24" t="s">
        <v>744</v>
      </c>
      <c r="F120" s="24" t="s">
        <v>743</v>
      </c>
      <c r="G120" s="24" t="s">
        <v>742</v>
      </c>
      <c r="H120" s="24" t="s">
        <v>31</v>
      </c>
      <c r="I120" s="24" t="s">
        <v>741</v>
      </c>
      <c r="J120" s="24" t="s">
        <v>740</v>
      </c>
      <c r="K120" s="24" t="s">
        <v>148</v>
      </c>
      <c r="L120" s="24" t="s">
        <v>7</v>
      </c>
      <c r="M120" s="10">
        <v>195</v>
      </c>
      <c r="N120" s="12">
        <v>299.56</v>
      </c>
      <c r="O120" s="11">
        <f t="shared" si="11"/>
        <v>58414.2</v>
      </c>
      <c r="P120" s="24" t="s">
        <v>71</v>
      </c>
      <c r="Q120" s="24" t="s">
        <v>0</v>
      </c>
      <c r="R120" s="10">
        <f>+M120/10</f>
        <v>19.5</v>
      </c>
    </row>
    <row r="121" spans="2:18" s="4" customFormat="1" ht="34.5" customHeight="1" x14ac:dyDescent="0.25">
      <c r="B121" s="14">
        <f t="shared" si="7"/>
        <v>114</v>
      </c>
      <c r="C121" s="13">
        <v>45841</v>
      </c>
      <c r="D121" s="24" t="s">
        <v>10</v>
      </c>
      <c r="E121" s="24" t="s">
        <v>744</v>
      </c>
      <c r="F121" s="24" t="s">
        <v>743</v>
      </c>
      <c r="G121" s="24" t="s">
        <v>742</v>
      </c>
      <c r="H121" s="24" t="s">
        <v>31</v>
      </c>
      <c r="I121" s="24" t="s">
        <v>741</v>
      </c>
      <c r="J121" s="24" t="s">
        <v>740</v>
      </c>
      <c r="K121" s="24" t="s">
        <v>122</v>
      </c>
      <c r="L121" s="24" t="s">
        <v>7</v>
      </c>
      <c r="M121" s="10">
        <v>24</v>
      </c>
      <c r="N121" s="12">
        <v>153.44999999999999</v>
      </c>
      <c r="O121" s="11">
        <f t="shared" si="11"/>
        <v>3682.7999999999997</v>
      </c>
      <c r="P121" s="24" t="s">
        <v>71</v>
      </c>
      <c r="Q121" s="24" t="s">
        <v>0</v>
      </c>
      <c r="R121" s="10">
        <f>+M121/10</f>
        <v>2.4</v>
      </c>
    </row>
    <row r="122" spans="2:18" x14ac:dyDescent="0.25">
      <c r="B122" s="14">
        <f t="shared" si="7"/>
        <v>115</v>
      </c>
      <c r="C122" s="13">
        <v>45845</v>
      </c>
      <c r="D122" s="24" t="s">
        <v>18</v>
      </c>
      <c r="E122" s="24" t="s">
        <v>736</v>
      </c>
      <c r="F122" s="24" t="s">
        <v>739</v>
      </c>
      <c r="G122" s="24" t="s">
        <v>738</v>
      </c>
      <c r="H122" s="24" t="s">
        <v>23</v>
      </c>
      <c r="I122" s="24" t="s">
        <v>737</v>
      </c>
      <c r="J122" s="24" t="s">
        <v>660</v>
      </c>
      <c r="K122" s="24" t="s">
        <v>70</v>
      </c>
      <c r="L122" s="24" t="s">
        <v>11</v>
      </c>
      <c r="M122" s="10">
        <v>153</v>
      </c>
      <c r="N122" s="12">
        <v>0</v>
      </c>
      <c r="O122" s="11">
        <f t="shared" si="11"/>
        <v>0</v>
      </c>
      <c r="P122" s="24" t="s">
        <v>98</v>
      </c>
      <c r="Q122" s="24" t="s">
        <v>6</v>
      </c>
      <c r="R122" s="10">
        <f t="shared" ref="R122:R146" si="12">M122/2</f>
        <v>76.5</v>
      </c>
    </row>
    <row r="123" spans="2:18" x14ac:dyDescent="0.25">
      <c r="B123" s="14">
        <f t="shared" si="7"/>
        <v>116</v>
      </c>
      <c r="C123" s="13">
        <v>45845</v>
      </c>
      <c r="D123" s="24" t="s">
        <v>18</v>
      </c>
      <c r="E123" s="24" t="s">
        <v>736</v>
      </c>
      <c r="F123" s="24" t="s">
        <v>735</v>
      </c>
      <c r="G123" s="24" t="s">
        <v>734</v>
      </c>
      <c r="H123" s="24" t="s">
        <v>23</v>
      </c>
      <c r="I123" s="24" t="s">
        <v>733</v>
      </c>
      <c r="J123" s="24" t="s">
        <v>657</v>
      </c>
      <c r="K123" s="24" t="s">
        <v>70</v>
      </c>
      <c r="L123" s="24" t="s">
        <v>11</v>
      </c>
      <c r="M123" s="10">
        <v>133</v>
      </c>
      <c r="N123" s="12">
        <v>0</v>
      </c>
      <c r="O123" s="11">
        <f t="shared" si="11"/>
        <v>0</v>
      </c>
      <c r="P123" s="24" t="s">
        <v>98</v>
      </c>
      <c r="Q123" s="24" t="s">
        <v>6</v>
      </c>
      <c r="R123" s="10">
        <f t="shared" si="12"/>
        <v>66.5</v>
      </c>
    </row>
    <row r="124" spans="2:18" ht="34.5" x14ac:dyDescent="0.25">
      <c r="B124" s="14">
        <f t="shared" si="7"/>
        <v>117</v>
      </c>
      <c r="C124" s="13">
        <v>45845</v>
      </c>
      <c r="D124" s="24" t="s">
        <v>18</v>
      </c>
      <c r="E124" s="24" t="s">
        <v>720</v>
      </c>
      <c r="F124" s="24" t="s">
        <v>732</v>
      </c>
      <c r="G124" s="24" t="s">
        <v>731</v>
      </c>
      <c r="H124" s="24" t="s">
        <v>23</v>
      </c>
      <c r="I124" s="24" t="s">
        <v>730</v>
      </c>
      <c r="J124" s="24" t="s">
        <v>652</v>
      </c>
      <c r="K124" s="24" t="s">
        <v>70</v>
      </c>
      <c r="L124" s="24" t="s">
        <v>11</v>
      </c>
      <c r="M124" s="10">
        <v>107</v>
      </c>
      <c r="N124" s="12">
        <v>0</v>
      </c>
      <c r="O124" s="11">
        <f t="shared" si="11"/>
        <v>0</v>
      </c>
      <c r="P124" s="24" t="s">
        <v>98</v>
      </c>
      <c r="Q124" s="24" t="s">
        <v>6</v>
      </c>
      <c r="R124" s="10">
        <f t="shared" si="12"/>
        <v>53.5</v>
      </c>
    </row>
    <row r="125" spans="2:18" x14ac:dyDescent="0.25">
      <c r="B125" s="14">
        <f t="shared" si="7"/>
        <v>118</v>
      </c>
      <c r="C125" s="13">
        <v>45845</v>
      </c>
      <c r="D125" s="24" t="s">
        <v>18</v>
      </c>
      <c r="E125" s="24" t="s">
        <v>720</v>
      </c>
      <c r="F125" s="24" t="s">
        <v>729</v>
      </c>
      <c r="G125" s="24" t="s">
        <v>728</v>
      </c>
      <c r="H125" s="24" t="s">
        <v>23</v>
      </c>
      <c r="I125" s="24" t="s">
        <v>727</v>
      </c>
      <c r="J125" s="24" t="s">
        <v>423</v>
      </c>
      <c r="K125" s="24" t="s">
        <v>70</v>
      </c>
      <c r="L125" s="24" t="s">
        <v>11</v>
      </c>
      <c r="M125" s="10">
        <v>66</v>
      </c>
      <c r="N125" s="12">
        <v>0</v>
      </c>
      <c r="O125" s="11">
        <f t="shared" si="11"/>
        <v>0</v>
      </c>
      <c r="P125" s="24" t="s">
        <v>98</v>
      </c>
      <c r="Q125" s="24" t="s">
        <v>6</v>
      </c>
      <c r="R125" s="10">
        <f t="shared" si="12"/>
        <v>33</v>
      </c>
    </row>
    <row r="126" spans="2:18" x14ac:dyDescent="0.25">
      <c r="B126" s="14">
        <f t="shared" si="7"/>
        <v>119</v>
      </c>
      <c r="C126" s="13">
        <v>45845</v>
      </c>
      <c r="D126" s="24" t="s">
        <v>18</v>
      </c>
      <c r="E126" s="24" t="s">
        <v>720</v>
      </c>
      <c r="F126" s="24" t="s">
        <v>726</v>
      </c>
      <c r="G126" s="24" t="s">
        <v>725</v>
      </c>
      <c r="H126" s="24" t="s">
        <v>23</v>
      </c>
      <c r="I126" s="24" t="s">
        <v>724</v>
      </c>
      <c r="J126" s="24" t="s">
        <v>418</v>
      </c>
      <c r="K126" s="24" t="s">
        <v>70</v>
      </c>
      <c r="L126" s="24" t="s">
        <v>11</v>
      </c>
      <c r="M126" s="10">
        <v>84</v>
      </c>
      <c r="N126" s="12">
        <v>0</v>
      </c>
      <c r="O126" s="11">
        <f t="shared" si="11"/>
        <v>0</v>
      </c>
      <c r="P126" s="24" t="s">
        <v>98</v>
      </c>
      <c r="Q126" s="24" t="s">
        <v>6</v>
      </c>
      <c r="R126" s="10">
        <f t="shared" si="12"/>
        <v>42</v>
      </c>
    </row>
    <row r="127" spans="2:18" ht="34.5" x14ac:dyDescent="0.25">
      <c r="B127" s="14">
        <f t="shared" si="7"/>
        <v>120</v>
      </c>
      <c r="C127" s="13">
        <v>45845</v>
      </c>
      <c r="D127" s="24" t="s">
        <v>18</v>
      </c>
      <c r="E127" s="24" t="s">
        <v>720</v>
      </c>
      <c r="F127" s="24" t="s">
        <v>723</v>
      </c>
      <c r="G127" s="24" t="s">
        <v>722</v>
      </c>
      <c r="H127" s="24" t="s">
        <v>23</v>
      </c>
      <c r="I127" s="24" t="s">
        <v>721</v>
      </c>
      <c r="J127" s="24" t="s">
        <v>646</v>
      </c>
      <c r="K127" s="24" t="s">
        <v>70</v>
      </c>
      <c r="L127" s="24" t="s">
        <v>11</v>
      </c>
      <c r="M127" s="10">
        <v>46</v>
      </c>
      <c r="N127" s="12">
        <v>0</v>
      </c>
      <c r="O127" s="11">
        <f t="shared" si="11"/>
        <v>0</v>
      </c>
      <c r="P127" s="24" t="s">
        <v>98</v>
      </c>
      <c r="Q127" s="24" t="s">
        <v>6</v>
      </c>
      <c r="R127" s="10">
        <f t="shared" si="12"/>
        <v>23</v>
      </c>
    </row>
    <row r="128" spans="2:18" ht="34.5" x14ac:dyDescent="0.25">
      <c r="B128" s="14">
        <f t="shared" si="7"/>
        <v>121</v>
      </c>
      <c r="C128" s="13">
        <v>45845</v>
      </c>
      <c r="D128" s="24" t="s">
        <v>18</v>
      </c>
      <c r="E128" s="24" t="s">
        <v>720</v>
      </c>
      <c r="F128" s="24" t="s">
        <v>719</v>
      </c>
      <c r="G128" s="24" t="s">
        <v>718</v>
      </c>
      <c r="H128" s="24" t="s">
        <v>23</v>
      </c>
      <c r="I128" s="24" t="s">
        <v>717</v>
      </c>
      <c r="J128" s="24" t="s">
        <v>642</v>
      </c>
      <c r="K128" s="24" t="s">
        <v>70</v>
      </c>
      <c r="L128" s="24" t="s">
        <v>11</v>
      </c>
      <c r="M128" s="10">
        <v>112</v>
      </c>
      <c r="N128" s="12">
        <v>0</v>
      </c>
      <c r="O128" s="11">
        <f t="shared" si="11"/>
        <v>0</v>
      </c>
      <c r="P128" s="24" t="s">
        <v>98</v>
      </c>
      <c r="Q128" s="24" t="s">
        <v>6</v>
      </c>
      <c r="R128" s="10">
        <f t="shared" si="12"/>
        <v>56</v>
      </c>
    </row>
    <row r="129" spans="2:18" ht="34.5" x14ac:dyDescent="0.25">
      <c r="B129" s="14">
        <f t="shared" si="7"/>
        <v>122</v>
      </c>
      <c r="C129" s="13">
        <v>45845</v>
      </c>
      <c r="D129" s="24" t="s">
        <v>18</v>
      </c>
      <c r="E129" s="24" t="s">
        <v>18</v>
      </c>
      <c r="F129" s="24" t="s">
        <v>716</v>
      </c>
      <c r="G129" s="24" t="s">
        <v>715</v>
      </c>
      <c r="H129" s="24" t="s">
        <v>23</v>
      </c>
      <c r="I129" s="24" t="s">
        <v>714</v>
      </c>
      <c r="J129" s="24" t="s">
        <v>621</v>
      </c>
      <c r="K129" s="24" t="s">
        <v>70</v>
      </c>
      <c r="L129" s="24" t="s">
        <v>11</v>
      </c>
      <c r="M129" s="10">
        <v>19</v>
      </c>
      <c r="N129" s="12">
        <v>0</v>
      </c>
      <c r="O129" s="11">
        <f t="shared" si="11"/>
        <v>0</v>
      </c>
      <c r="P129" s="24" t="s">
        <v>98</v>
      </c>
      <c r="Q129" s="24" t="s">
        <v>6</v>
      </c>
      <c r="R129" s="10">
        <f t="shared" si="12"/>
        <v>9.5</v>
      </c>
    </row>
    <row r="130" spans="2:18" ht="34.5" x14ac:dyDescent="0.25">
      <c r="B130" s="14">
        <f t="shared" si="7"/>
        <v>123</v>
      </c>
      <c r="C130" s="13">
        <v>45845</v>
      </c>
      <c r="D130" s="24" t="s">
        <v>18</v>
      </c>
      <c r="E130" s="24" t="s">
        <v>18</v>
      </c>
      <c r="F130" s="24" t="s">
        <v>713</v>
      </c>
      <c r="G130" s="24" t="s">
        <v>712</v>
      </c>
      <c r="H130" s="24" t="s">
        <v>23</v>
      </c>
      <c r="I130" s="24" t="s">
        <v>711</v>
      </c>
      <c r="J130" s="24" t="s">
        <v>611</v>
      </c>
      <c r="K130" s="24" t="s">
        <v>70</v>
      </c>
      <c r="L130" s="24" t="s">
        <v>11</v>
      </c>
      <c r="M130" s="10">
        <v>42</v>
      </c>
      <c r="N130" s="12">
        <v>0</v>
      </c>
      <c r="O130" s="11">
        <f t="shared" si="11"/>
        <v>0</v>
      </c>
      <c r="P130" s="24" t="s">
        <v>98</v>
      </c>
      <c r="Q130" s="24" t="s">
        <v>6</v>
      </c>
      <c r="R130" s="10">
        <f t="shared" si="12"/>
        <v>21</v>
      </c>
    </row>
    <row r="131" spans="2:18" x14ac:dyDescent="0.25">
      <c r="B131" s="14">
        <f t="shared" si="7"/>
        <v>124</v>
      </c>
      <c r="C131" s="13">
        <v>45845</v>
      </c>
      <c r="D131" s="24" t="s">
        <v>18</v>
      </c>
      <c r="E131" s="24" t="s">
        <v>18</v>
      </c>
      <c r="F131" s="24" t="s">
        <v>710</v>
      </c>
      <c r="G131" s="24" t="s">
        <v>709</v>
      </c>
      <c r="H131" s="24" t="s">
        <v>23</v>
      </c>
      <c r="I131" s="24" t="s">
        <v>708</v>
      </c>
      <c r="J131" s="24" t="s">
        <v>610</v>
      </c>
      <c r="K131" s="24" t="s">
        <v>70</v>
      </c>
      <c r="L131" s="24" t="s">
        <v>11</v>
      </c>
      <c r="M131" s="10">
        <v>42</v>
      </c>
      <c r="N131" s="12">
        <v>0</v>
      </c>
      <c r="O131" s="11">
        <f t="shared" si="11"/>
        <v>0</v>
      </c>
      <c r="P131" s="24" t="s">
        <v>98</v>
      </c>
      <c r="Q131" s="24" t="s">
        <v>6</v>
      </c>
      <c r="R131" s="10">
        <f t="shared" si="12"/>
        <v>21</v>
      </c>
    </row>
    <row r="132" spans="2:18" ht="34.5" x14ac:dyDescent="0.25">
      <c r="B132" s="14">
        <f t="shared" si="7"/>
        <v>125</v>
      </c>
      <c r="C132" s="13">
        <v>45845</v>
      </c>
      <c r="D132" s="24" t="s">
        <v>18</v>
      </c>
      <c r="E132" s="24" t="s">
        <v>18</v>
      </c>
      <c r="F132" s="24" t="s">
        <v>707</v>
      </c>
      <c r="G132" s="24" t="s">
        <v>706</v>
      </c>
      <c r="H132" s="24" t="s">
        <v>23</v>
      </c>
      <c r="I132" s="24" t="s">
        <v>705</v>
      </c>
      <c r="J132" s="24" t="s">
        <v>590</v>
      </c>
      <c r="K132" s="24" t="s">
        <v>70</v>
      </c>
      <c r="L132" s="24" t="s">
        <v>11</v>
      </c>
      <c r="M132" s="10">
        <v>7</v>
      </c>
      <c r="N132" s="12">
        <v>0</v>
      </c>
      <c r="O132" s="11">
        <f t="shared" si="11"/>
        <v>0</v>
      </c>
      <c r="P132" s="24" t="s">
        <v>98</v>
      </c>
      <c r="Q132" s="24" t="s">
        <v>6</v>
      </c>
      <c r="R132" s="10">
        <f t="shared" si="12"/>
        <v>3.5</v>
      </c>
    </row>
    <row r="133" spans="2:18" x14ac:dyDescent="0.25">
      <c r="B133" s="14">
        <f t="shared" si="7"/>
        <v>126</v>
      </c>
      <c r="C133" s="13">
        <v>45845</v>
      </c>
      <c r="D133" s="24" t="s">
        <v>18</v>
      </c>
      <c r="E133" s="24" t="s">
        <v>18</v>
      </c>
      <c r="F133" s="24" t="s">
        <v>704</v>
      </c>
      <c r="G133" s="24" t="s">
        <v>703</v>
      </c>
      <c r="H133" s="24" t="s">
        <v>23</v>
      </c>
      <c r="I133" s="24" t="s">
        <v>702</v>
      </c>
      <c r="J133" s="24" t="s">
        <v>587</v>
      </c>
      <c r="K133" s="24" t="s">
        <v>70</v>
      </c>
      <c r="L133" s="24" t="s">
        <v>11</v>
      </c>
      <c r="M133" s="10">
        <v>47</v>
      </c>
      <c r="N133" s="12">
        <v>0</v>
      </c>
      <c r="O133" s="11">
        <f t="shared" si="11"/>
        <v>0</v>
      </c>
      <c r="P133" s="24" t="s">
        <v>98</v>
      </c>
      <c r="Q133" s="24" t="s">
        <v>6</v>
      </c>
      <c r="R133" s="10">
        <f t="shared" si="12"/>
        <v>23.5</v>
      </c>
    </row>
    <row r="134" spans="2:18" x14ac:dyDescent="0.25">
      <c r="B134" s="14">
        <f t="shared" si="7"/>
        <v>127</v>
      </c>
      <c r="C134" s="13">
        <v>45845</v>
      </c>
      <c r="D134" s="24" t="s">
        <v>18</v>
      </c>
      <c r="E134" s="24" t="s">
        <v>18</v>
      </c>
      <c r="F134" s="24" t="s">
        <v>701</v>
      </c>
      <c r="G134" s="24" t="s">
        <v>700</v>
      </c>
      <c r="H134" s="24" t="s">
        <v>23</v>
      </c>
      <c r="I134" s="24" t="s">
        <v>699</v>
      </c>
      <c r="J134" s="24" t="s">
        <v>582</v>
      </c>
      <c r="K134" s="24" t="s">
        <v>70</v>
      </c>
      <c r="L134" s="24" t="s">
        <v>11</v>
      </c>
      <c r="M134" s="10">
        <v>49</v>
      </c>
      <c r="N134" s="12">
        <v>0</v>
      </c>
      <c r="O134" s="11">
        <f t="shared" si="11"/>
        <v>0</v>
      </c>
      <c r="P134" s="24" t="s">
        <v>98</v>
      </c>
      <c r="Q134" s="24" t="s">
        <v>6</v>
      </c>
      <c r="R134" s="10">
        <f t="shared" si="12"/>
        <v>24.5</v>
      </c>
    </row>
    <row r="135" spans="2:18" x14ac:dyDescent="0.25">
      <c r="B135" s="14">
        <f t="shared" si="7"/>
        <v>128</v>
      </c>
      <c r="C135" s="13">
        <v>45845</v>
      </c>
      <c r="D135" s="24" t="s">
        <v>18</v>
      </c>
      <c r="E135" s="24" t="s">
        <v>18</v>
      </c>
      <c r="F135" s="24" t="s">
        <v>698</v>
      </c>
      <c r="G135" s="24" t="s">
        <v>697</v>
      </c>
      <c r="H135" s="24" t="s">
        <v>23</v>
      </c>
      <c r="I135" s="24" t="s">
        <v>696</v>
      </c>
      <c r="J135" s="24" t="s">
        <v>578</v>
      </c>
      <c r="K135" s="24" t="s">
        <v>70</v>
      </c>
      <c r="L135" s="24" t="s">
        <v>11</v>
      </c>
      <c r="M135" s="10">
        <v>40</v>
      </c>
      <c r="N135" s="12">
        <v>0</v>
      </c>
      <c r="O135" s="11">
        <f t="shared" si="11"/>
        <v>0</v>
      </c>
      <c r="P135" s="24" t="s">
        <v>98</v>
      </c>
      <c r="Q135" s="24" t="s">
        <v>6</v>
      </c>
      <c r="R135" s="10">
        <f t="shared" si="12"/>
        <v>20</v>
      </c>
    </row>
    <row r="136" spans="2:18" x14ac:dyDescent="0.25">
      <c r="B136" s="14">
        <f t="shared" si="7"/>
        <v>129</v>
      </c>
      <c r="C136" s="13">
        <v>45845</v>
      </c>
      <c r="D136" s="24" t="s">
        <v>18</v>
      </c>
      <c r="E136" s="24" t="s">
        <v>18</v>
      </c>
      <c r="F136" s="24" t="s">
        <v>695</v>
      </c>
      <c r="G136" s="24" t="s">
        <v>694</v>
      </c>
      <c r="H136" s="24" t="s">
        <v>23</v>
      </c>
      <c r="I136" s="24" t="s">
        <v>693</v>
      </c>
      <c r="J136" s="24" t="s">
        <v>574</v>
      </c>
      <c r="K136" s="24" t="s">
        <v>70</v>
      </c>
      <c r="L136" s="24" t="s">
        <v>11</v>
      </c>
      <c r="M136" s="10">
        <v>31</v>
      </c>
      <c r="N136" s="12">
        <v>0</v>
      </c>
      <c r="O136" s="11">
        <f t="shared" ref="O136:O167" si="13">+M136*N136</f>
        <v>0</v>
      </c>
      <c r="P136" s="24" t="s">
        <v>98</v>
      </c>
      <c r="Q136" s="24" t="s">
        <v>6</v>
      </c>
      <c r="R136" s="10">
        <f t="shared" si="12"/>
        <v>15.5</v>
      </c>
    </row>
    <row r="137" spans="2:18" x14ac:dyDescent="0.25">
      <c r="B137" s="14">
        <f t="shared" si="7"/>
        <v>130</v>
      </c>
      <c r="C137" s="13">
        <v>45846</v>
      </c>
      <c r="D137" s="24" t="s">
        <v>18</v>
      </c>
      <c r="E137" s="24" t="s">
        <v>18</v>
      </c>
      <c r="F137" s="24" t="s">
        <v>692</v>
      </c>
      <c r="G137" s="24" t="s">
        <v>691</v>
      </c>
      <c r="H137" s="24" t="s">
        <v>23</v>
      </c>
      <c r="I137" s="24" t="s">
        <v>690</v>
      </c>
      <c r="J137" s="24" t="s">
        <v>571</v>
      </c>
      <c r="K137" s="24" t="s">
        <v>70</v>
      </c>
      <c r="L137" s="24" t="s">
        <v>11</v>
      </c>
      <c r="M137" s="10">
        <v>18</v>
      </c>
      <c r="N137" s="12">
        <v>0</v>
      </c>
      <c r="O137" s="11">
        <f t="shared" si="13"/>
        <v>0</v>
      </c>
      <c r="P137" s="24" t="s">
        <v>98</v>
      </c>
      <c r="Q137" s="24" t="s">
        <v>6</v>
      </c>
      <c r="R137" s="10">
        <f t="shared" si="12"/>
        <v>9</v>
      </c>
    </row>
    <row r="138" spans="2:18" x14ac:dyDescent="0.25">
      <c r="B138" s="14">
        <f t="shared" ref="B138:B201" si="14">+B137+1</f>
        <v>131</v>
      </c>
      <c r="C138" s="13">
        <v>45846</v>
      </c>
      <c r="D138" s="24" t="s">
        <v>18</v>
      </c>
      <c r="E138" s="24" t="s">
        <v>18</v>
      </c>
      <c r="F138" s="24" t="s">
        <v>689</v>
      </c>
      <c r="G138" s="24" t="s">
        <v>688</v>
      </c>
      <c r="H138" s="24" t="s">
        <v>23</v>
      </c>
      <c r="I138" s="24" t="s">
        <v>687</v>
      </c>
      <c r="J138" s="24" t="s">
        <v>568</v>
      </c>
      <c r="K138" s="24" t="s">
        <v>70</v>
      </c>
      <c r="L138" s="24" t="s">
        <v>11</v>
      </c>
      <c r="M138" s="10">
        <v>39</v>
      </c>
      <c r="N138" s="12">
        <v>0</v>
      </c>
      <c r="O138" s="11">
        <f t="shared" si="13"/>
        <v>0</v>
      </c>
      <c r="P138" s="24" t="s">
        <v>98</v>
      </c>
      <c r="Q138" s="24" t="s">
        <v>6</v>
      </c>
      <c r="R138" s="10">
        <f t="shared" si="12"/>
        <v>19.5</v>
      </c>
    </row>
    <row r="139" spans="2:18" x14ac:dyDescent="0.25">
      <c r="B139" s="14">
        <f t="shared" si="14"/>
        <v>132</v>
      </c>
      <c r="C139" s="13">
        <v>45846</v>
      </c>
      <c r="D139" s="24" t="s">
        <v>18</v>
      </c>
      <c r="E139" s="24" t="s">
        <v>18</v>
      </c>
      <c r="F139" s="24" t="s">
        <v>686</v>
      </c>
      <c r="G139" s="24" t="s">
        <v>685</v>
      </c>
      <c r="H139" s="24" t="s">
        <v>23</v>
      </c>
      <c r="I139" s="24" t="s">
        <v>684</v>
      </c>
      <c r="J139" s="24" t="s">
        <v>565</v>
      </c>
      <c r="K139" s="24" t="s">
        <v>70</v>
      </c>
      <c r="L139" s="24" t="s">
        <v>11</v>
      </c>
      <c r="M139" s="10">
        <v>33</v>
      </c>
      <c r="N139" s="12">
        <v>0</v>
      </c>
      <c r="O139" s="11">
        <f t="shared" si="13"/>
        <v>0</v>
      </c>
      <c r="P139" s="24" t="s">
        <v>98</v>
      </c>
      <c r="Q139" s="24" t="s">
        <v>6</v>
      </c>
      <c r="R139" s="10">
        <f t="shared" si="12"/>
        <v>16.5</v>
      </c>
    </row>
    <row r="140" spans="2:18" x14ac:dyDescent="0.25">
      <c r="B140" s="14">
        <f t="shared" si="14"/>
        <v>133</v>
      </c>
      <c r="C140" s="13">
        <v>45846</v>
      </c>
      <c r="D140" s="24" t="s">
        <v>18</v>
      </c>
      <c r="E140" s="24" t="s">
        <v>18</v>
      </c>
      <c r="F140" s="24" t="s">
        <v>683</v>
      </c>
      <c r="G140" s="24" t="s">
        <v>682</v>
      </c>
      <c r="H140" s="24" t="s">
        <v>23</v>
      </c>
      <c r="I140" s="24" t="s">
        <v>681</v>
      </c>
      <c r="J140" s="24" t="s">
        <v>562</v>
      </c>
      <c r="K140" s="24" t="s">
        <v>70</v>
      </c>
      <c r="L140" s="24" t="s">
        <v>11</v>
      </c>
      <c r="M140" s="10">
        <v>28</v>
      </c>
      <c r="N140" s="12">
        <v>0</v>
      </c>
      <c r="O140" s="11">
        <f t="shared" si="13"/>
        <v>0</v>
      </c>
      <c r="P140" s="24" t="s">
        <v>98</v>
      </c>
      <c r="Q140" s="24" t="s">
        <v>6</v>
      </c>
      <c r="R140" s="10">
        <f t="shared" si="12"/>
        <v>14</v>
      </c>
    </row>
    <row r="141" spans="2:18" ht="34.5" x14ac:dyDescent="0.25">
      <c r="B141" s="14">
        <f t="shared" si="14"/>
        <v>134</v>
      </c>
      <c r="C141" s="13">
        <v>45846</v>
      </c>
      <c r="D141" s="24" t="s">
        <v>18</v>
      </c>
      <c r="E141" s="24" t="s">
        <v>18</v>
      </c>
      <c r="F141" s="24" t="s">
        <v>680</v>
      </c>
      <c r="G141" s="24" t="s">
        <v>679</v>
      </c>
      <c r="H141" s="24" t="s">
        <v>23</v>
      </c>
      <c r="I141" s="24" t="s">
        <v>678</v>
      </c>
      <c r="J141" s="24" t="s">
        <v>557</v>
      </c>
      <c r="K141" s="24" t="s">
        <v>70</v>
      </c>
      <c r="L141" s="24" t="s">
        <v>11</v>
      </c>
      <c r="M141" s="10">
        <v>62</v>
      </c>
      <c r="N141" s="12">
        <v>0</v>
      </c>
      <c r="O141" s="11">
        <f t="shared" si="13"/>
        <v>0</v>
      </c>
      <c r="P141" s="24" t="s">
        <v>98</v>
      </c>
      <c r="Q141" s="24" t="s">
        <v>6</v>
      </c>
      <c r="R141" s="10">
        <f t="shared" si="12"/>
        <v>31</v>
      </c>
    </row>
    <row r="142" spans="2:18" x14ac:dyDescent="0.25">
      <c r="B142" s="14">
        <f t="shared" si="14"/>
        <v>135</v>
      </c>
      <c r="C142" s="13">
        <v>45846</v>
      </c>
      <c r="D142" s="24" t="s">
        <v>27</v>
      </c>
      <c r="E142" s="24" t="s">
        <v>92</v>
      </c>
      <c r="F142" s="24" t="s">
        <v>92</v>
      </c>
      <c r="G142" s="24" t="s">
        <v>677</v>
      </c>
      <c r="H142" s="24" t="s">
        <v>23</v>
      </c>
      <c r="I142" s="24" t="s">
        <v>676</v>
      </c>
      <c r="J142" s="24" t="s">
        <v>554</v>
      </c>
      <c r="K142" s="24" t="s">
        <v>70</v>
      </c>
      <c r="L142" s="24" t="s">
        <v>11</v>
      </c>
      <c r="M142" s="10">
        <v>280</v>
      </c>
      <c r="N142" s="12">
        <v>0</v>
      </c>
      <c r="O142" s="11">
        <f t="shared" si="13"/>
        <v>0</v>
      </c>
      <c r="P142" s="24" t="s">
        <v>98</v>
      </c>
      <c r="Q142" s="24" t="s">
        <v>6</v>
      </c>
      <c r="R142" s="10">
        <f t="shared" si="12"/>
        <v>140</v>
      </c>
    </row>
    <row r="143" spans="2:18" x14ac:dyDescent="0.25">
      <c r="B143" s="14">
        <f t="shared" si="14"/>
        <v>136</v>
      </c>
      <c r="C143" s="13">
        <v>45846</v>
      </c>
      <c r="D143" s="24" t="s">
        <v>18</v>
      </c>
      <c r="E143" s="24" t="s">
        <v>18</v>
      </c>
      <c r="F143" s="24" t="s">
        <v>675</v>
      </c>
      <c r="G143" s="24" t="s">
        <v>674</v>
      </c>
      <c r="H143" s="24" t="s">
        <v>23</v>
      </c>
      <c r="I143" s="24" t="s">
        <v>673</v>
      </c>
      <c r="J143" s="24" t="s">
        <v>551</v>
      </c>
      <c r="K143" s="24" t="s">
        <v>70</v>
      </c>
      <c r="L143" s="24" t="s">
        <v>11</v>
      </c>
      <c r="M143" s="10">
        <v>26</v>
      </c>
      <c r="N143" s="12">
        <v>0</v>
      </c>
      <c r="O143" s="11">
        <f t="shared" si="13"/>
        <v>0</v>
      </c>
      <c r="P143" s="24" t="s">
        <v>98</v>
      </c>
      <c r="Q143" s="24" t="s">
        <v>6</v>
      </c>
      <c r="R143" s="10">
        <f t="shared" si="12"/>
        <v>13</v>
      </c>
    </row>
    <row r="144" spans="2:18" x14ac:dyDescent="0.25">
      <c r="B144" s="14">
        <f t="shared" si="14"/>
        <v>137</v>
      </c>
      <c r="C144" s="13">
        <v>45846</v>
      </c>
      <c r="D144" s="24" t="s">
        <v>18</v>
      </c>
      <c r="E144" s="24" t="s">
        <v>18</v>
      </c>
      <c r="F144" s="24" t="s">
        <v>672</v>
      </c>
      <c r="G144" s="24" t="s">
        <v>671</v>
      </c>
      <c r="H144" s="24" t="s">
        <v>23</v>
      </c>
      <c r="I144" s="24" t="s">
        <v>670</v>
      </c>
      <c r="J144" s="24" t="s">
        <v>535</v>
      </c>
      <c r="K144" s="24" t="s">
        <v>70</v>
      </c>
      <c r="L144" s="24" t="s">
        <v>11</v>
      </c>
      <c r="M144" s="10">
        <v>65</v>
      </c>
      <c r="N144" s="12">
        <v>0</v>
      </c>
      <c r="O144" s="11">
        <f t="shared" si="13"/>
        <v>0</v>
      </c>
      <c r="P144" s="24" t="s">
        <v>98</v>
      </c>
      <c r="Q144" s="24" t="s">
        <v>6</v>
      </c>
      <c r="R144" s="10">
        <f t="shared" si="12"/>
        <v>32.5</v>
      </c>
    </row>
    <row r="145" spans="2:18" x14ac:dyDescent="0.25">
      <c r="B145" s="14">
        <f t="shared" si="14"/>
        <v>138</v>
      </c>
      <c r="C145" s="13">
        <v>45846</v>
      </c>
      <c r="D145" s="24" t="s">
        <v>18</v>
      </c>
      <c r="E145" s="24" t="s">
        <v>18</v>
      </c>
      <c r="F145" s="24" t="s">
        <v>669</v>
      </c>
      <c r="G145" s="24" t="s">
        <v>668</v>
      </c>
      <c r="H145" s="24" t="s">
        <v>23</v>
      </c>
      <c r="I145" s="24" t="s">
        <v>667</v>
      </c>
      <c r="J145" s="24" t="s">
        <v>499</v>
      </c>
      <c r="K145" s="24" t="s">
        <v>70</v>
      </c>
      <c r="L145" s="24" t="s">
        <v>11</v>
      </c>
      <c r="M145" s="10">
        <v>42</v>
      </c>
      <c r="N145" s="12">
        <v>0</v>
      </c>
      <c r="O145" s="11">
        <f t="shared" si="13"/>
        <v>0</v>
      </c>
      <c r="P145" s="24" t="s">
        <v>98</v>
      </c>
      <c r="Q145" s="24" t="s">
        <v>6</v>
      </c>
      <c r="R145" s="10">
        <f t="shared" si="12"/>
        <v>21</v>
      </c>
    </row>
    <row r="146" spans="2:18" x14ac:dyDescent="0.25">
      <c r="B146" s="14">
        <f t="shared" si="14"/>
        <v>139</v>
      </c>
      <c r="C146" s="13">
        <v>45846</v>
      </c>
      <c r="D146" s="24" t="s">
        <v>18</v>
      </c>
      <c r="E146" s="24" t="s">
        <v>18</v>
      </c>
      <c r="F146" s="24" t="s">
        <v>666</v>
      </c>
      <c r="G146" s="24" t="s">
        <v>665</v>
      </c>
      <c r="H146" s="24" t="s">
        <v>23</v>
      </c>
      <c r="I146" s="24" t="s">
        <v>664</v>
      </c>
      <c r="J146" s="24" t="s">
        <v>498</v>
      </c>
      <c r="K146" s="24" t="s">
        <v>70</v>
      </c>
      <c r="L146" s="24" t="s">
        <v>11</v>
      </c>
      <c r="M146" s="10">
        <v>62</v>
      </c>
      <c r="N146" s="12">
        <v>0</v>
      </c>
      <c r="O146" s="11">
        <f t="shared" si="13"/>
        <v>0</v>
      </c>
      <c r="P146" s="24" t="s">
        <v>98</v>
      </c>
      <c r="Q146" s="24" t="s">
        <v>6</v>
      </c>
      <c r="R146" s="10">
        <f t="shared" si="12"/>
        <v>31</v>
      </c>
    </row>
    <row r="147" spans="2:18" s="4" customFormat="1" ht="34.5" customHeight="1" x14ac:dyDescent="0.25">
      <c r="B147" s="14">
        <f t="shared" si="14"/>
        <v>140</v>
      </c>
      <c r="C147" s="13">
        <v>45848</v>
      </c>
      <c r="D147" s="24" t="s">
        <v>27</v>
      </c>
      <c r="E147" s="24" t="s">
        <v>663</v>
      </c>
      <c r="F147" s="24" t="s">
        <v>663</v>
      </c>
      <c r="G147" s="24" t="s">
        <v>662</v>
      </c>
      <c r="H147" s="24" t="s">
        <v>4</v>
      </c>
      <c r="I147" s="24" t="s">
        <v>661</v>
      </c>
      <c r="J147" s="24" t="s">
        <v>660</v>
      </c>
      <c r="K147" s="24" t="s">
        <v>75</v>
      </c>
      <c r="L147" s="24" t="s">
        <v>7</v>
      </c>
      <c r="M147" s="10">
        <v>205</v>
      </c>
      <c r="N147" s="12">
        <v>205</v>
      </c>
      <c r="O147" s="11">
        <f t="shared" si="13"/>
        <v>42025</v>
      </c>
      <c r="P147" s="24" t="s">
        <v>74</v>
      </c>
      <c r="Q147" s="24" t="s">
        <v>0</v>
      </c>
      <c r="R147" s="10">
        <f>+M147/10</f>
        <v>20.5</v>
      </c>
    </row>
    <row r="148" spans="2:18" s="4" customFormat="1" ht="34.5" customHeight="1" x14ac:dyDescent="0.25">
      <c r="B148" s="14">
        <f t="shared" si="14"/>
        <v>141</v>
      </c>
      <c r="C148" s="13">
        <v>45848</v>
      </c>
      <c r="D148" s="24" t="s">
        <v>27</v>
      </c>
      <c r="E148" s="24" t="s">
        <v>663</v>
      </c>
      <c r="F148" s="24" t="s">
        <v>663</v>
      </c>
      <c r="G148" s="24" t="s">
        <v>662</v>
      </c>
      <c r="H148" s="24" t="s">
        <v>4</v>
      </c>
      <c r="I148" s="24" t="s">
        <v>661</v>
      </c>
      <c r="J148" s="24" t="s">
        <v>660</v>
      </c>
      <c r="K148" s="24" t="s">
        <v>148</v>
      </c>
      <c r="L148" s="24" t="s">
        <v>7</v>
      </c>
      <c r="M148" s="10">
        <v>400</v>
      </c>
      <c r="N148" s="12">
        <v>299.56</v>
      </c>
      <c r="O148" s="11">
        <f t="shared" si="13"/>
        <v>119824</v>
      </c>
      <c r="P148" s="24" t="s">
        <v>71</v>
      </c>
      <c r="Q148" s="24" t="s">
        <v>0</v>
      </c>
      <c r="R148" s="10">
        <f>+M148/10</f>
        <v>40</v>
      </c>
    </row>
    <row r="149" spans="2:18" ht="34.5" customHeight="1" x14ac:dyDescent="0.25">
      <c r="B149" s="14">
        <f t="shared" si="14"/>
        <v>142</v>
      </c>
      <c r="C149" s="13">
        <v>45848</v>
      </c>
      <c r="D149" s="24" t="s">
        <v>22</v>
      </c>
      <c r="E149" s="24" t="s">
        <v>52</v>
      </c>
      <c r="F149" s="24" t="s">
        <v>52</v>
      </c>
      <c r="G149" s="24" t="s">
        <v>659</v>
      </c>
      <c r="H149" s="24" t="s">
        <v>4</v>
      </c>
      <c r="I149" s="24" t="s">
        <v>658</v>
      </c>
      <c r="J149" s="24" t="s">
        <v>657</v>
      </c>
      <c r="K149" s="24" t="s">
        <v>104</v>
      </c>
      <c r="L149" s="24" t="s">
        <v>97</v>
      </c>
      <c r="M149" s="10">
        <v>25</v>
      </c>
      <c r="N149" s="12">
        <v>5325</v>
      </c>
      <c r="O149" s="11">
        <f t="shared" si="13"/>
        <v>133125</v>
      </c>
      <c r="P149" s="24" t="s">
        <v>102</v>
      </c>
      <c r="Q149" s="24" t="s">
        <v>0</v>
      </c>
      <c r="R149" s="10">
        <v>1</v>
      </c>
    </row>
    <row r="150" spans="2:18" ht="34.5" customHeight="1" x14ac:dyDescent="0.25">
      <c r="B150" s="14">
        <f t="shared" si="14"/>
        <v>143</v>
      </c>
      <c r="C150" s="13">
        <v>45848</v>
      </c>
      <c r="D150" s="24" t="s">
        <v>22</v>
      </c>
      <c r="E150" s="24" t="s">
        <v>52</v>
      </c>
      <c r="F150" s="24" t="s">
        <v>52</v>
      </c>
      <c r="G150" s="24" t="s">
        <v>659</v>
      </c>
      <c r="H150" s="24" t="s">
        <v>4</v>
      </c>
      <c r="I150" s="24" t="s">
        <v>658</v>
      </c>
      <c r="J150" s="24" t="s">
        <v>657</v>
      </c>
      <c r="K150" s="24" t="s">
        <v>103</v>
      </c>
      <c r="L150" s="24" t="s">
        <v>97</v>
      </c>
      <c r="M150" s="10">
        <v>1</v>
      </c>
      <c r="N150" s="12">
        <v>3579</v>
      </c>
      <c r="O150" s="11">
        <f t="shared" si="13"/>
        <v>3579</v>
      </c>
      <c r="P150" s="24" t="s">
        <v>102</v>
      </c>
      <c r="Q150" s="24" t="s">
        <v>0</v>
      </c>
      <c r="R150" s="10">
        <v>1</v>
      </c>
    </row>
    <row r="151" spans="2:18" ht="34.5" customHeight="1" x14ac:dyDescent="0.25">
      <c r="B151" s="14">
        <f t="shared" si="14"/>
        <v>144</v>
      </c>
      <c r="C151" s="13">
        <v>45848</v>
      </c>
      <c r="D151" s="24" t="s">
        <v>22</v>
      </c>
      <c r="E151" s="24" t="s">
        <v>52</v>
      </c>
      <c r="F151" s="24" t="s">
        <v>52</v>
      </c>
      <c r="G151" s="24" t="s">
        <v>659</v>
      </c>
      <c r="H151" s="24" t="s">
        <v>4</v>
      </c>
      <c r="I151" s="24" t="s">
        <v>658</v>
      </c>
      <c r="J151" s="24" t="s">
        <v>657</v>
      </c>
      <c r="K151" s="24" t="s">
        <v>101</v>
      </c>
      <c r="L151" s="24" t="s">
        <v>97</v>
      </c>
      <c r="M151" s="10">
        <v>13</v>
      </c>
      <c r="N151" s="12">
        <v>1500</v>
      </c>
      <c r="O151" s="11">
        <f t="shared" si="13"/>
        <v>19500</v>
      </c>
      <c r="P151" s="24" t="s">
        <v>100</v>
      </c>
      <c r="Q151" s="24" t="s">
        <v>0</v>
      </c>
      <c r="R151" s="10">
        <v>1</v>
      </c>
    </row>
    <row r="152" spans="2:18" ht="34.5" customHeight="1" x14ac:dyDescent="0.25">
      <c r="B152" s="14">
        <f t="shared" si="14"/>
        <v>145</v>
      </c>
      <c r="C152" s="13">
        <v>45848</v>
      </c>
      <c r="D152" s="24" t="s">
        <v>27</v>
      </c>
      <c r="E152" s="24" t="s">
        <v>651</v>
      </c>
      <c r="F152" s="24" t="s">
        <v>651</v>
      </c>
      <c r="G152" s="24" t="s">
        <v>650</v>
      </c>
      <c r="H152" s="24" t="s">
        <v>4</v>
      </c>
      <c r="I152" s="24" t="s">
        <v>649</v>
      </c>
      <c r="J152" s="24" t="s">
        <v>656</v>
      </c>
      <c r="K152" s="24" t="s">
        <v>104</v>
      </c>
      <c r="L152" s="24" t="s">
        <v>97</v>
      </c>
      <c r="M152" s="10">
        <v>25</v>
      </c>
      <c r="N152" s="12">
        <v>5325</v>
      </c>
      <c r="O152" s="11">
        <f t="shared" si="13"/>
        <v>133125</v>
      </c>
      <c r="P152" s="24" t="s">
        <v>102</v>
      </c>
      <c r="Q152" s="24" t="s">
        <v>0</v>
      </c>
      <c r="R152" s="10">
        <v>1</v>
      </c>
    </row>
    <row r="153" spans="2:18" ht="34.5" customHeight="1" x14ac:dyDescent="0.25">
      <c r="B153" s="14">
        <f t="shared" si="14"/>
        <v>146</v>
      </c>
      <c r="C153" s="13">
        <v>45848</v>
      </c>
      <c r="D153" s="24" t="s">
        <v>27</v>
      </c>
      <c r="E153" s="24" t="s">
        <v>651</v>
      </c>
      <c r="F153" s="24" t="s">
        <v>651</v>
      </c>
      <c r="G153" s="24" t="s">
        <v>650</v>
      </c>
      <c r="H153" s="24" t="s">
        <v>4</v>
      </c>
      <c r="I153" s="24" t="s">
        <v>649</v>
      </c>
      <c r="J153" s="24" t="s">
        <v>656</v>
      </c>
      <c r="K153" s="24" t="s">
        <v>103</v>
      </c>
      <c r="L153" s="24" t="s">
        <v>97</v>
      </c>
      <c r="M153" s="10">
        <v>1</v>
      </c>
      <c r="N153" s="12">
        <v>3579</v>
      </c>
      <c r="O153" s="11">
        <f t="shared" si="13"/>
        <v>3579</v>
      </c>
      <c r="P153" s="24" t="s">
        <v>102</v>
      </c>
      <c r="Q153" s="24" t="s">
        <v>0</v>
      </c>
      <c r="R153" s="10">
        <v>1</v>
      </c>
    </row>
    <row r="154" spans="2:18" ht="34.5" customHeight="1" x14ac:dyDescent="0.25">
      <c r="B154" s="14">
        <f t="shared" si="14"/>
        <v>147</v>
      </c>
      <c r="C154" s="13">
        <v>45848</v>
      </c>
      <c r="D154" s="24" t="s">
        <v>27</v>
      </c>
      <c r="E154" s="24" t="s">
        <v>651</v>
      </c>
      <c r="F154" s="24" t="s">
        <v>651</v>
      </c>
      <c r="G154" s="24" t="s">
        <v>650</v>
      </c>
      <c r="H154" s="24" t="s">
        <v>4</v>
      </c>
      <c r="I154" s="24" t="s">
        <v>649</v>
      </c>
      <c r="J154" s="24" t="s">
        <v>656</v>
      </c>
      <c r="K154" s="24" t="s">
        <v>101</v>
      </c>
      <c r="L154" s="24" t="s">
        <v>97</v>
      </c>
      <c r="M154" s="10">
        <v>13</v>
      </c>
      <c r="N154" s="12">
        <v>1500</v>
      </c>
      <c r="O154" s="11">
        <f t="shared" si="13"/>
        <v>19500</v>
      </c>
      <c r="P154" s="24" t="s">
        <v>100</v>
      </c>
      <c r="Q154" s="24" t="s">
        <v>0</v>
      </c>
      <c r="R154" s="10">
        <v>1</v>
      </c>
    </row>
    <row r="155" spans="2:18" s="4" customFormat="1" ht="34.5" customHeight="1" x14ac:dyDescent="0.25">
      <c r="B155" s="14">
        <f t="shared" si="14"/>
        <v>148</v>
      </c>
      <c r="C155" s="13">
        <v>45848</v>
      </c>
      <c r="D155" s="24" t="s">
        <v>27</v>
      </c>
      <c r="E155" s="24" t="s">
        <v>65</v>
      </c>
      <c r="F155" s="24" t="s">
        <v>65</v>
      </c>
      <c r="G155" s="29" t="s">
        <v>655</v>
      </c>
      <c r="H155" s="29" t="s">
        <v>654</v>
      </c>
      <c r="I155" s="29" t="s">
        <v>653</v>
      </c>
      <c r="J155" s="29" t="s">
        <v>652</v>
      </c>
      <c r="K155" s="24" t="s">
        <v>586</v>
      </c>
      <c r="L155" s="24" t="s">
        <v>7</v>
      </c>
      <c r="M155" s="10">
        <v>150</v>
      </c>
      <c r="N155" s="12">
        <v>845.11</v>
      </c>
      <c r="O155" s="11">
        <f t="shared" si="13"/>
        <v>126766.5</v>
      </c>
      <c r="P155" s="24" t="s">
        <v>71</v>
      </c>
      <c r="Q155" s="24" t="s">
        <v>0</v>
      </c>
      <c r="R155" s="10">
        <f>+M155/10</f>
        <v>15</v>
      </c>
    </row>
    <row r="156" spans="2:18" s="4" customFormat="1" ht="34.5" customHeight="1" x14ac:dyDescent="0.25">
      <c r="B156" s="14">
        <f t="shared" si="14"/>
        <v>149</v>
      </c>
      <c r="C156" s="13">
        <v>45848</v>
      </c>
      <c r="D156" s="24" t="s">
        <v>27</v>
      </c>
      <c r="E156" s="24" t="s">
        <v>65</v>
      </c>
      <c r="F156" s="24" t="s">
        <v>65</v>
      </c>
      <c r="G156" s="29" t="s">
        <v>655</v>
      </c>
      <c r="H156" s="29" t="s">
        <v>654</v>
      </c>
      <c r="I156" s="29" t="s">
        <v>653</v>
      </c>
      <c r="J156" s="29" t="s">
        <v>652</v>
      </c>
      <c r="K156" s="24" t="s">
        <v>285</v>
      </c>
      <c r="L156" s="24" t="s">
        <v>7</v>
      </c>
      <c r="M156" s="10">
        <v>150</v>
      </c>
      <c r="N156" s="12">
        <v>619.77</v>
      </c>
      <c r="O156" s="11">
        <f t="shared" si="13"/>
        <v>92965.5</v>
      </c>
      <c r="P156" s="24" t="s">
        <v>71</v>
      </c>
      <c r="Q156" s="24" t="s">
        <v>0</v>
      </c>
      <c r="R156" s="10">
        <f>+M156/10</f>
        <v>15</v>
      </c>
    </row>
    <row r="157" spans="2:18" s="4" customFormat="1" ht="34.5" customHeight="1" x14ac:dyDescent="0.25">
      <c r="B157" s="14">
        <f t="shared" si="14"/>
        <v>150</v>
      </c>
      <c r="C157" s="13">
        <v>45848</v>
      </c>
      <c r="D157" s="24" t="s">
        <v>27</v>
      </c>
      <c r="E157" s="24" t="s">
        <v>65</v>
      </c>
      <c r="F157" s="24" t="s">
        <v>65</v>
      </c>
      <c r="G157" s="29" t="s">
        <v>655</v>
      </c>
      <c r="H157" s="29" t="s">
        <v>654</v>
      </c>
      <c r="I157" s="29" t="s">
        <v>653</v>
      </c>
      <c r="J157" s="29" t="s">
        <v>652</v>
      </c>
      <c r="K157" s="24" t="s">
        <v>72</v>
      </c>
      <c r="L157" s="24" t="s">
        <v>7</v>
      </c>
      <c r="M157" s="10">
        <v>200</v>
      </c>
      <c r="N157" s="12">
        <v>429.25</v>
      </c>
      <c r="O157" s="11">
        <f t="shared" si="13"/>
        <v>85850</v>
      </c>
      <c r="P157" s="24" t="s">
        <v>71</v>
      </c>
      <c r="Q157" s="24" t="s">
        <v>0</v>
      </c>
      <c r="R157" s="10">
        <f>+M157/10</f>
        <v>20</v>
      </c>
    </row>
    <row r="158" spans="2:18" ht="34.5" customHeight="1" x14ac:dyDescent="0.25">
      <c r="B158" s="14">
        <f t="shared" si="14"/>
        <v>151</v>
      </c>
      <c r="C158" s="13">
        <v>45848</v>
      </c>
      <c r="D158" s="24" t="s">
        <v>27</v>
      </c>
      <c r="E158" s="24" t="s">
        <v>651</v>
      </c>
      <c r="F158" s="24" t="s">
        <v>651</v>
      </c>
      <c r="G158" s="24" t="s">
        <v>650</v>
      </c>
      <c r="H158" s="24" t="s">
        <v>4</v>
      </c>
      <c r="I158" s="24" t="s">
        <v>649</v>
      </c>
      <c r="J158" s="24" t="s">
        <v>423</v>
      </c>
      <c r="K158" s="24" t="s">
        <v>104</v>
      </c>
      <c r="L158" s="24" t="s">
        <v>97</v>
      </c>
      <c r="M158" s="10">
        <v>25</v>
      </c>
      <c r="N158" s="12">
        <v>5325</v>
      </c>
      <c r="O158" s="11">
        <f t="shared" si="13"/>
        <v>133125</v>
      </c>
      <c r="P158" s="24" t="s">
        <v>102</v>
      </c>
      <c r="Q158" s="24" t="s">
        <v>0</v>
      </c>
      <c r="R158" s="10">
        <v>1</v>
      </c>
    </row>
    <row r="159" spans="2:18" ht="34.5" customHeight="1" x14ac:dyDescent="0.25">
      <c r="B159" s="14">
        <f t="shared" si="14"/>
        <v>152</v>
      </c>
      <c r="C159" s="13">
        <v>45848</v>
      </c>
      <c r="D159" s="24" t="s">
        <v>27</v>
      </c>
      <c r="E159" s="24" t="s">
        <v>651</v>
      </c>
      <c r="F159" s="24" t="s">
        <v>651</v>
      </c>
      <c r="G159" s="24" t="s">
        <v>650</v>
      </c>
      <c r="H159" s="24" t="s">
        <v>4</v>
      </c>
      <c r="I159" s="24" t="s">
        <v>649</v>
      </c>
      <c r="J159" s="24" t="s">
        <v>423</v>
      </c>
      <c r="K159" s="24" t="s">
        <v>103</v>
      </c>
      <c r="L159" s="24" t="s">
        <v>97</v>
      </c>
      <c r="M159" s="10">
        <v>1</v>
      </c>
      <c r="N159" s="12">
        <v>3579</v>
      </c>
      <c r="O159" s="11">
        <f t="shared" si="13"/>
        <v>3579</v>
      </c>
      <c r="P159" s="24" t="s">
        <v>102</v>
      </c>
      <c r="Q159" s="24" t="s">
        <v>0</v>
      </c>
      <c r="R159" s="10">
        <v>1</v>
      </c>
    </row>
    <row r="160" spans="2:18" ht="34.5" customHeight="1" x14ac:dyDescent="0.25">
      <c r="B160" s="14">
        <f t="shared" si="14"/>
        <v>153</v>
      </c>
      <c r="C160" s="13">
        <v>45848</v>
      </c>
      <c r="D160" s="24" t="s">
        <v>27</v>
      </c>
      <c r="E160" s="24" t="s">
        <v>651</v>
      </c>
      <c r="F160" s="24" t="s">
        <v>651</v>
      </c>
      <c r="G160" s="24" t="s">
        <v>650</v>
      </c>
      <c r="H160" s="24" t="s">
        <v>4</v>
      </c>
      <c r="I160" s="24" t="s">
        <v>649</v>
      </c>
      <c r="J160" s="24" t="s">
        <v>423</v>
      </c>
      <c r="K160" s="24" t="s">
        <v>101</v>
      </c>
      <c r="L160" s="24" t="s">
        <v>97</v>
      </c>
      <c r="M160" s="10">
        <v>13</v>
      </c>
      <c r="N160" s="12">
        <v>1500</v>
      </c>
      <c r="O160" s="11">
        <f t="shared" si="13"/>
        <v>19500</v>
      </c>
      <c r="P160" s="24" t="s">
        <v>100</v>
      </c>
      <c r="Q160" s="24" t="s">
        <v>0</v>
      </c>
      <c r="R160" s="10">
        <v>1</v>
      </c>
    </row>
    <row r="161" spans="1:18" ht="34.5" customHeight="1" x14ac:dyDescent="0.25">
      <c r="B161" s="14">
        <f t="shared" si="14"/>
        <v>154</v>
      </c>
      <c r="C161" s="13">
        <v>45848</v>
      </c>
      <c r="D161" s="24" t="s">
        <v>27</v>
      </c>
      <c r="E161" s="24" t="s">
        <v>651</v>
      </c>
      <c r="F161" s="24" t="s">
        <v>651</v>
      </c>
      <c r="G161" s="24" t="s">
        <v>650</v>
      </c>
      <c r="H161" s="24" t="s">
        <v>4</v>
      </c>
      <c r="I161" s="24" t="s">
        <v>649</v>
      </c>
      <c r="J161" s="24" t="s">
        <v>418</v>
      </c>
      <c r="K161" s="24" t="s">
        <v>141</v>
      </c>
      <c r="L161" s="24" t="s">
        <v>57</v>
      </c>
      <c r="M161" s="10">
        <v>1</v>
      </c>
      <c r="N161" s="12">
        <v>24900</v>
      </c>
      <c r="O161" s="11">
        <f t="shared" si="13"/>
        <v>24900</v>
      </c>
      <c r="P161" s="24" t="s">
        <v>140</v>
      </c>
      <c r="Q161" s="24" t="s">
        <v>0</v>
      </c>
      <c r="R161" s="10">
        <v>1</v>
      </c>
    </row>
    <row r="162" spans="1:18" s="26" customFormat="1" ht="34.5" customHeight="1" x14ac:dyDescent="0.25">
      <c r="B162" s="14">
        <f t="shared" si="14"/>
        <v>155</v>
      </c>
      <c r="C162" s="13">
        <v>45848</v>
      </c>
      <c r="D162" s="24" t="s">
        <v>22</v>
      </c>
      <c r="E162" s="24" t="s">
        <v>22</v>
      </c>
      <c r="F162" s="24" t="s">
        <v>22</v>
      </c>
      <c r="G162" s="24" t="s">
        <v>631</v>
      </c>
      <c r="H162" s="24" t="s">
        <v>4</v>
      </c>
      <c r="I162" s="24" t="s">
        <v>630</v>
      </c>
      <c r="J162" s="24" t="s">
        <v>646</v>
      </c>
      <c r="K162" s="24" t="s">
        <v>648</v>
      </c>
      <c r="L162" s="24" t="s">
        <v>105</v>
      </c>
      <c r="M162" s="10">
        <v>6</v>
      </c>
      <c r="N162" s="12">
        <v>140</v>
      </c>
      <c r="O162" s="11">
        <f t="shared" si="13"/>
        <v>840</v>
      </c>
      <c r="P162" s="24" t="s">
        <v>119</v>
      </c>
      <c r="Q162" s="28" t="s">
        <v>0</v>
      </c>
      <c r="R162" s="10">
        <f t="shared" ref="R162:R167" si="15">M162</f>
        <v>6</v>
      </c>
    </row>
    <row r="163" spans="1:18" ht="34.5" x14ac:dyDescent="0.25">
      <c r="B163" s="14">
        <f t="shared" si="14"/>
        <v>156</v>
      </c>
      <c r="C163" s="13">
        <v>45848</v>
      </c>
      <c r="D163" s="24" t="s">
        <v>22</v>
      </c>
      <c r="E163" s="24" t="s">
        <v>22</v>
      </c>
      <c r="F163" s="24" t="s">
        <v>22</v>
      </c>
      <c r="G163" s="24" t="s">
        <v>631</v>
      </c>
      <c r="H163" s="24" t="s">
        <v>4</v>
      </c>
      <c r="I163" s="24" t="s">
        <v>630</v>
      </c>
      <c r="J163" s="24" t="s">
        <v>646</v>
      </c>
      <c r="K163" s="24" t="s">
        <v>645</v>
      </c>
      <c r="L163" s="24" t="s">
        <v>105</v>
      </c>
      <c r="M163" s="10">
        <v>28</v>
      </c>
      <c r="N163" s="12">
        <v>67.540000000000006</v>
      </c>
      <c r="O163" s="11">
        <f t="shared" si="13"/>
        <v>1891.1200000000001</v>
      </c>
      <c r="P163" s="24" t="s">
        <v>159</v>
      </c>
      <c r="Q163" s="24" t="s">
        <v>0</v>
      </c>
      <c r="R163" s="10">
        <f t="shared" si="15"/>
        <v>28</v>
      </c>
    </row>
    <row r="164" spans="1:18" s="27" customFormat="1" ht="34.5" customHeight="1" x14ac:dyDescent="0.25">
      <c r="B164" s="14">
        <f t="shared" si="14"/>
        <v>157</v>
      </c>
      <c r="C164" s="13">
        <v>45848</v>
      </c>
      <c r="D164" s="24" t="s">
        <v>22</v>
      </c>
      <c r="E164" s="24" t="s">
        <v>22</v>
      </c>
      <c r="F164" s="24" t="s">
        <v>22</v>
      </c>
      <c r="G164" s="24" t="s">
        <v>631</v>
      </c>
      <c r="H164" s="24" t="s">
        <v>4</v>
      </c>
      <c r="I164" s="24" t="s">
        <v>630</v>
      </c>
      <c r="J164" s="24" t="s">
        <v>646</v>
      </c>
      <c r="K164" s="24" t="s">
        <v>648</v>
      </c>
      <c r="L164" s="24" t="s">
        <v>105</v>
      </c>
      <c r="M164" s="10">
        <v>61</v>
      </c>
      <c r="N164" s="12">
        <v>42</v>
      </c>
      <c r="O164" s="11">
        <f t="shared" si="13"/>
        <v>2562</v>
      </c>
      <c r="P164" s="24" t="s">
        <v>647</v>
      </c>
      <c r="Q164" s="24" t="s">
        <v>0</v>
      </c>
      <c r="R164" s="10">
        <f t="shared" si="15"/>
        <v>61</v>
      </c>
    </row>
    <row r="165" spans="1:18" ht="34.5" x14ac:dyDescent="0.25">
      <c r="B165" s="14">
        <f t="shared" si="14"/>
        <v>158</v>
      </c>
      <c r="C165" s="13">
        <v>45848</v>
      </c>
      <c r="D165" s="24" t="s">
        <v>22</v>
      </c>
      <c r="E165" s="24" t="s">
        <v>22</v>
      </c>
      <c r="F165" s="24" t="s">
        <v>22</v>
      </c>
      <c r="G165" s="24" t="s">
        <v>631</v>
      </c>
      <c r="H165" s="24" t="s">
        <v>4</v>
      </c>
      <c r="I165" s="24" t="s">
        <v>630</v>
      </c>
      <c r="J165" s="24" t="s">
        <v>646</v>
      </c>
      <c r="K165" s="24" t="s">
        <v>160</v>
      </c>
      <c r="L165" s="24" t="s">
        <v>105</v>
      </c>
      <c r="M165" s="10">
        <v>95</v>
      </c>
      <c r="N165" s="12">
        <v>95.7</v>
      </c>
      <c r="O165" s="11">
        <f t="shared" si="13"/>
        <v>9091.5</v>
      </c>
      <c r="P165" s="24" t="s">
        <v>159</v>
      </c>
      <c r="Q165" s="24" t="s">
        <v>0</v>
      </c>
      <c r="R165" s="10">
        <f t="shared" si="15"/>
        <v>95</v>
      </c>
    </row>
    <row r="166" spans="1:18" x14ac:dyDescent="0.25">
      <c r="B166" s="14">
        <f t="shared" si="14"/>
        <v>159</v>
      </c>
      <c r="C166" s="13">
        <v>45848</v>
      </c>
      <c r="D166" s="24" t="s">
        <v>22</v>
      </c>
      <c r="E166" s="24" t="s">
        <v>63</v>
      </c>
      <c r="F166" s="24" t="s">
        <v>63</v>
      </c>
      <c r="G166" s="24" t="s">
        <v>644</v>
      </c>
      <c r="H166" s="24" t="s">
        <v>4</v>
      </c>
      <c r="I166" s="24" t="s">
        <v>643</v>
      </c>
      <c r="J166" s="24" t="s">
        <v>642</v>
      </c>
      <c r="K166" s="24" t="s">
        <v>645</v>
      </c>
      <c r="L166" s="24" t="s">
        <v>105</v>
      </c>
      <c r="M166" s="10">
        <v>150</v>
      </c>
      <c r="N166" s="12">
        <v>67.540000000000006</v>
      </c>
      <c r="O166" s="11">
        <f t="shared" si="13"/>
        <v>10131.000000000002</v>
      </c>
      <c r="P166" s="24" t="s">
        <v>159</v>
      </c>
      <c r="Q166" s="24" t="s">
        <v>0</v>
      </c>
      <c r="R166" s="10">
        <f t="shared" si="15"/>
        <v>150</v>
      </c>
    </row>
    <row r="167" spans="1:18" x14ac:dyDescent="0.25">
      <c r="B167" s="14">
        <f t="shared" si="14"/>
        <v>160</v>
      </c>
      <c r="C167" s="13">
        <v>45848</v>
      </c>
      <c r="D167" s="24" t="s">
        <v>22</v>
      </c>
      <c r="E167" s="24" t="s">
        <v>63</v>
      </c>
      <c r="F167" s="24" t="s">
        <v>63</v>
      </c>
      <c r="G167" s="24" t="s">
        <v>644</v>
      </c>
      <c r="H167" s="24" t="s">
        <v>4</v>
      </c>
      <c r="I167" s="24" t="s">
        <v>643</v>
      </c>
      <c r="J167" s="24" t="s">
        <v>642</v>
      </c>
      <c r="K167" s="24" t="s">
        <v>160</v>
      </c>
      <c r="L167" s="24" t="s">
        <v>105</v>
      </c>
      <c r="M167" s="10">
        <v>150</v>
      </c>
      <c r="N167" s="12">
        <v>95.7</v>
      </c>
      <c r="O167" s="11">
        <f t="shared" si="13"/>
        <v>14355</v>
      </c>
      <c r="P167" s="24" t="s">
        <v>159</v>
      </c>
      <c r="Q167" s="24" t="s">
        <v>0</v>
      </c>
      <c r="R167" s="10">
        <f t="shared" si="15"/>
        <v>150</v>
      </c>
    </row>
    <row r="168" spans="1:18" x14ac:dyDescent="0.25">
      <c r="B168" s="14">
        <f t="shared" si="14"/>
        <v>161</v>
      </c>
      <c r="C168" s="13">
        <v>45848</v>
      </c>
      <c r="D168" s="24" t="s">
        <v>22</v>
      </c>
      <c r="E168" s="24" t="s">
        <v>86</v>
      </c>
      <c r="F168" s="24" t="s">
        <v>86</v>
      </c>
      <c r="G168" s="24" t="s">
        <v>641</v>
      </c>
      <c r="H168" s="24" t="s">
        <v>4</v>
      </c>
      <c r="I168" s="24" t="s">
        <v>640</v>
      </c>
      <c r="J168" s="24" t="s">
        <v>494</v>
      </c>
      <c r="K168" s="24" t="s">
        <v>70</v>
      </c>
      <c r="L168" s="24" t="s">
        <v>11</v>
      </c>
      <c r="M168" s="10">
        <v>500</v>
      </c>
      <c r="N168" s="12">
        <v>0</v>
      </c>
      <c r="O168" s="11">
        <f t="shared" ref="O168:O199" si="16">+M168*N168</f>
        <v>0</v>
      </c>
      <c r="P168" s="24" t="s">
        <v>98</v>
      </c>
      <c r="Q168" s="24" t="s">
        <v>6</v>
      </c>
      <c r="R168" s="10">
        <f>M168/2</f>
        <v>250</v>
      </c>
    </row>
    <row r="169" spans="1:18" x14ac:dyDescent="0.25">
      <c r="B169" s="14">
        <f t="shared" si="14"/>
        <v>162</v>
      </c>
      <c r="C169" s="13">
        <v>45848</v>
      </c>
      <c r="D169" s="24" t="s">
        <v>29</v>
      </c>
      <c r="E169" s="24" t="s">
        <v>82</v>
      </c>
      <c r="F169" s="24" t="s">
        <v>82</v>
      </c>
      <c r="G169" s="24" t="s">
        <v>639</v>
      </c>
      <c r="H169" s="24" t="s">
        <v>4</v>
      </c>
      <c r="I169" s="24" t="s">
        <v>638</v>
      </c>
      <c r="J169" s="24" t="s">
        <v>471</v>
      </c>
      <c r="K169" s="24" t="s">
        <v>70</v>
      </c>
      <c r="L169" s="24" t="s">
        <v>11</v>
      </c>
      <c r="M169" s="10">
        <v>500</v>
      </c>
      <c r="N169" s="12">
        <v>0</v>
      </c>
      <c r="O169" s="11">
        <f t="shared" si="16"/>
        <v>0</v>
      </c>
      <c r="P169" s="24" t="s">
        <v>98</v>
      </c>
      <c r="Q169" s="24" t="s">
        <v>6</v>
      </c>
      <c r="R169" s="10">
        <f>M169/2</f>
        <v>250</v>
      </c>
    </row>
    <row r="170" spans="1:18" x14ac:dyDescent="0.25">
      <c r="B170" s="14">
        <f t="shared" si="14"/>
        <v>163</v>
      </c>
      <c r="C170" s="13">
        <v>45848</v>
      </c>
      <c r="D170" s="24" t="s">
        <v>22</v>
      </c>
      <c r="E170" s="24" t="s">
        <v>67</v>
      </c>
      <c r="F170" s="24" t="s">
        <v>67</v>
      </c>
      <c r="G170" s="24" t="s">
        <v>613</v>
      </c>
      <c r="H170" s="24" t="s">
        <v>4</v>
      </c>
      <c r="I170" s="24" t="s">
        <v>612</v>
      </c>
      <c r="J170" s="24" t="s">
        <v>444</v>
      </c>
      <c r="K170" s="24" t="s">
        <v>70</v>
      </c>
      <c r="L170" s="24" t="s">
        <v>11</v>
      </c>
      <c r="M170" s="10">
        <v>101</v>
      </c>
      <c r="N170" s="12">
        <v>0</v>
      </c>
      <c r="O170" s="11">
        <f t="shared" si="16"/>
        <v>0</v>
      </c>
      <c r="P170" s="24" t="s">
        <v>98</v>
      </c>
      <c r="Q170" s="24" t="s">
        <v>6</v>
      </c>
      <c r="R170" s="10">
        <f>M170/2</f>
        <v>50.5</v>
      </c>
    </row>
    <row r="171" spans="1:18" ht="34.5" x14ac:dyDescent="0.25">
      <c r="B171" s="14">
        <f t="shared" si="14"/>
        <v>164</v>
      </c>
      <c r="C171" s="13">
        <v>45848</v>
      </c>
      <c r="D171" s="24" t="s">
        <v>22</v>
      </c>
      <c r="E171" s="24" t="s">
        <v>89</v>
      </c>
      <c r="F171" s="24" t="s">
        <v>91</v>
      </c>
      <c r="G171" s="24" t="s">
        <v>617</v>
      </c>
      <c r="H171" s="24" t="s">
        <v>31</v>
      </c>
      <c r="I171" s="24" t="s">
        <v>615</v>
      </c>
      <c r="J171" s="24" t="s">
        <v>312</v>
      </c>
      <c r="K171" s="24" t="s">
        <v>70</v>
      </c>
      <c r="L171" s="24" t="s">
        <v>11</v>
      </c>
      <c r="M171" s="10">
        <v>229</v>
      </c>
      <c r="N171" s="12">
        <v>0</v>
      </c>
      <c r="O171" s="11">
        <f t="shared" si="16"/>
        <v>0</v>
      </c>
      <c r="P171" s="24" t="s">
        <v>98</v>
      </c>
      <c r="Q171" s="24" t="s">
        <v>6</v>
      </c>
      <c r="R171" s="10">
        <f>M171/2</f>
        <v>114.5</v>
      </c>
    </row>
    <row r="172" spans="1:18" ht="34.5" x14ac:dyDescent="0.25">
      <c r="B172" s="14">
        <f t="shared" si="14"/>
        <v>165</v>
      </c>
      <c r="C172" s="13">
        <v>45848</v>
      </c>
      <c r="D172" s="24" t="s">
        <v>22</v>
      </c>
      <c r="E172" s="24" t="s">
        <v>63</v>
      </c>
      <c r="F172" s="24" t="s">
        <v>637</v>
      </c>
      <c r="G172" s="24" t="s">
        <v>636</v>
      </c>
      <c r="H172" s="24" t="s">
        <v>225</v>
      </c>
      <c r="I172" s="24" t="s">
        <v>635</v>
      </c>
      <c r="J172" s="24" t="s">
        <v>308</v>
      </c>
      <c r="K172" s="24" t="s">
        <v>70</v>
      </c>
      <c r="L172" s="24" t="s">
        <v>11</v>
      </c>
      <c r="M172" s="10">
        <v>600</v>
      </c>
      <c r="N172" s="12">
        <v>0</v>
      </c>
      <c r="O172" s="11">
        <f t="shared" si="16"/>
        <v>0</v>
      </c>
      <c r="P172" s="24" t="s">
        <v>98</v>
      </c>
      <c r="Q172" s="24" t="s">
        <v>6</v>
      </c>
      <c r="R172" s="10">
        <f>M172/2</f>
        <v>300</v>
      </c>
    </row>
    <row r="173" spans="1:18" s="4" customFormat="1" ht="34.5" customHeight="1" x14ac:dyDescent="0.25">
      <c r="B173" s="14">
        <f t="shared" si="14"/>
        <v>166</v>
      </c>
      <c r="C173" s="13">
        <v>45848</v>
      </c>
      <c r="D173" s="24" t="s">
        <v>22</v>
      </c>
      <c r="E173" s="24" t="s">
        <v>22</v>
      </c>
      <c r="F173" s="24" t="s">
        <v>22</v>
      </c>
      <c r="G173" s="24" t="s">
        <v>631</v>
      </c>
      <c r="H173" s="24" t="s">
        <v>4</v>
      </c>
      <c r="I173" s="24" t="s">
        <v>630</v>
      </c>
      <c r="J173" s="24" t="s">
        <v>304</v>
      </c>
      <c r="K173" s="24" t="s">
        <v>107</v>
      </c>
      <c r="L173" s="24" t="s">
        <v>105</v>
      </c>
      <c r="M173" s="10">
        <v>47</v>
      </c>
      <c r="N173" s="12">
        <v>248</v>
      </c>
      <c r="O173" s="11">
        <f t="shared" si="16"/>
        <v>11656</v>
      </c>
      <c r="P173" s="24" t="s">
        <v>106</v>
      </c>
      <c r="Q173" s="24" t="s">
        <v>6</v>
      </c>
      <c r="R173" s="10">
        <f>M173</f>
        <v>47</v>
      </c>
    </row>
    <row r="174" spans="1:18" ht="34.5" customHeight="1" x14ac:dyDescent="0.25">
      <c r="A174" s="27"/>
      <c r="B174" s="14">
        <f t="shared" si="14"/>
        <v>167</v>
      </c>
      <c r="C174" s="13">
        <v>45848</v>
      </c>
      <c r="D174" s="24" t="s">
        <v>22</v>
      </c>
      <c r="E174" s="24" t="s">
        <v>22</v>
      </c>
      <c r="F174" s="24" t="s">
        <v>22</v>
      </c>
      <c r="G174" s="24" t="s">
        <v>631</v>
      </c>
      <c r="H174" s="24" t="s">
        <v>4</v>
      </c>
      <c r="I174" s="24" t="s">
        <v>630</v>
      </c>
      <c r="J174" s="24" t="s">
        <v>304</v>
      </c>
      <c r="K174" s="24" t="s">
        <v>179</v>
      </c>
      <c r="L174" s="24" t="s">
        <v>178</v>
      </c>
      <c r="M174" s="10">
        <v>60</v>
      </c>
      <c r="N174" s="12">
        <v>176.7</v>
      </c>
      <c r="O174" s="11">
        <f t="shared" si="16"/>
        <v>10602</v>
      </c>
      <c r="P174" s="24" t="s">
        <v>177</v>
      </c>
      <c r="Q174" s="24" t="s">
        <v>6</v>
      </c>
      <c r="R174" s="10">
        <f>M174</f>
        <v>60</v>
      </c>
    </row>
    <row r="175" spans="1:18" ht="34.5" customHeight="1" x14ac:dyDescent="0.25">
      <c r="A175" s="27"/>
      <c r="B175" s="14">
        <f t="shared" si="14"/>
        <v>168</v>
      </c>
      <c r="C175" s="13">
        <v>45845</v>
      </c>
      <c r="D175" s="24" t="s">
        <v>22</v>
      </c>
      <c r="E175" s="24" t="s">
        <v>86</v>
      </c>
      <c r="F175" s="24" t="s">
        <v>634</v>
      </c>
      <c r="G175" s="24" t="s">
        <v>633</v>
      </c>
      <c r="H175" s="24" t="s">
        <v>31</v>
      </c>
      <c r="I175" s="24" t="s">
        <v>632</v>
      </c>
      <c r="J175" s="24" t="s">
        <v>208</v>
      </c>
      <c r="K175" s="24" t="s">
        <v>120</v>
      </c>
      <c r="L175" s="24" t="s">
        <v>96</v>
      </c>
      <c r="M175" s="10">
        <v>62</v>
      </c>
      <c r="N175" s="12">
        <v>405</v>
      </c>
      <c r="O175" s="11">
        <f t="shared" si="16"/>
        <v>25110</v>
      </c>
      <c r="P175" s="24" t="s">
        <v>121</v>
      </c>
      <c r="Q175" s="24" t="s">
        <v>1</v>
      </c>
      <c r="R175" s="10">
        <f>+M175</f>
        <v>62</v>
      </c>
    </row>
    <row r="176" spans="1:18" ht="34.5" customHeight="1" x14ac:dyDescent="0.25">
      <c r="B176" s="14">
        <f t="shared" si="14"/>
        <v>169</v>
      </c>
      <c r="C176" s="13">
        <v>45845</v>
      </c>
      <c r="D176" s="24" t="s">
        <v>22</v>
      </c>
      <c r="E176" s="24" t="s">
        <v>22</v>
      </c>
      <c r="F176" s="24" t="s">
        <v>22</v>
      </c>
      <c r="G176" s="24" t="s">
        <v>631</v>
      </c>
      <c r="H176" s="24" t="s">
        <v>4</v>
      </c>
      <c r="I176" s="24" t="s">
        <v>630</v>
      </c>
      <c r="J176" s="24" t="s">
        <v>207</v>
      </c>
      <c r="K176" s="24" t="s">
        <v>135</v>
      </c>
      <c r="L176" s="24" t="s">
        <v>134</v>
      </c>
      <c r="M176" s="10">
        <v>156</v>
      </c>
      <c r="N176" s="12">
        <v>1632</v>
      </c>
      <c r="O176" s="11">
        <f t="shared" si="16"/>
        <v>254592</v>
      </c>
      <c r="P176" s="24" t="s">
        <v>133</v>
      </c>
      <c r="Q176" s="24" t="s">
        <v>1</v>
      </c>
      <c r="R176" s="10">
        <f>M176</f>
        <v>156</v>
      </c>
    </row>
    <row r="177" spans="2:18" ht="34.5" customHeight="1" x14ac:dyDescent="0.25">
      <c r="B177" s="14">
        <f t="shared" si="14"/>
        <v>170</v>
      </c>
      <c r="C177" s="13">
        <v>45845</v>
      </c>
      <c r="D177" s="24" t="s">
        <v>22</v>
      </c>
      <c r="E177" s="24" t="s">
        <v>620</v>
      </c>
      <c r="F177" s="24" t="s">
        <v>629</v>
      </c>
      <c r="G177" s="24" t="s">
        <v>628</v>
      </c>
      <c r="H177" s="24" t="s">
        <v>53</v>
      </c>
      <c r="I177" s="24" t="s">
        <v>627</v>
      </c>
      <c r="J177" s="24" t="s">
        <v>204</v>
      </c>
      <c r="K177" s="24" t="s">
        <v>135</v>
      </c>
      <c r="L177" s="24" t="s">
        <v>134</v>
      </c>
      <c r="M177" s="10">
        <v>54</v>
      </c>
      <c r="N177" s="12">
        <v>1632</v>
      </c>
      <c r="O177" s="11">
        <f t="shared" si="16"/>
        <v>88128</v>
      </c>
      <c r="P177" s="24" t="s">
        <v>133</v>
      </c>
      <c r="Q177" s="24" t="s">
        <v>1</v>
      </c>
      <c r="R177" s="10">
        <f>M177</f>
        <v>54</v>
      </c>
    </row>
    <row r="178" spans="2:18" ht="34.5" customHeight="1" x14ac:dyDescent="0.25">
      <c r="B178" s="14">
        <f t="shared" si="14"/>
        <v>171</v>
      </c>
      <c r="C178" s="13">
        <v>45845</v>
      </c>
      <c r="D178" s="24" t="s">
        <v>22</v>
      </c>
      <c r="E178" s="24" t="s">
        <v>620</v>
      </c>
      <c r="F178" s="24" t="s">
        <v>626</v>
      </c>
      <c r="G178" s="24" t="s">
        <v>625</v>
      </c>
      <c r="H178" s="24" t="s">
        <v>53</v>
      </c>
      <c r="I178" s="24" t="s">
        <v>624</v>
      </c>
      <c r="J178" s="24" t="s">
        <v>203</v>
      </c>
      <c r="K178" s="24" t="s">
        <v>135</v>
      </c>
      <c r="L178" s="24" t="s">
        <v>134</v>
      </c>
      <c r="M178" s="10">
        <v>22</v>
      </c>
      <c r="N178" s="12">
        <v>1632</v>
      </c>
      <c r="O178" s="11">
        <f t="shared" si="16"/>
        <v>35904</v>
      </c>
      <c r="P178" s="24" t="s">
        <v>133</v>
      </c>
      <c r="Q178" s="24" t="s">
        <v>1</v>
      </c>
      <c r="R178" s="10">
        <f>M178</f>
        <v>22</v>
      </c>
    </row>
    <row r="179" spans="2:18" ht="34.5" customHeight="1" x14ac:dyDescent="0.25">
      <c r="B179" s="14">
        <f t="shared" si="14"/>
        <v>172</v>
      </c>
      <c r="C179" s="13">
        <v>45848</v>
      </c>
      <c r="D179" s="24" t="s">
        <v>22</v>
      </c>
      <c r="E179" s="24" t="s">
        <v>224</v>
      </c>
      <c r="F179" s="24" t="s">
        <v>284</v>
      </c>
      <c r="G179" s="24" t="s">
        <v>283</v>
      </c>
      <c r="H179" s="24" t="s">
        <v>31</v>
      </c>
      <c r="I179" s="24" t="s">
        <v>282</v>
      </c>
      <c r="J179" s="24" t="s">
        <v>201</v>
      </c>
      <c r="K179" s="24" t="s">
        <v>135</v>
      </c>
      <c r="L179" s="24" t="s">
        <v>134</v>
      </c>
      <c r="M179" s="10">
        <v>60</v>
      </c>
      <c r="N179" s="12">
        <v>1632</v>
      </c>
      <c r="O179" s="11">
        <f t="shared" si="16"/>
        <v>97920</v>
      </c>
      <c r="P179" s="24" t="s">
        <v>133</v>
      </c>
      <c r="Q179" s="24" t="s">
        <v>1</v>
      </c>
      <c r="R179" s="10">
        <f>M179</f>
        <v>60</v>
      </c>
    </row>
    <row r="180" spans="2:18" ht="34.5" customHeight="1" x14ac:dyDescent="0.25">
      <c r="B180" s="14">
        <f t="shared" si="14"/>
        <v>173</v>
      </c>
      <c r="C180" s="13">
        <v>45849</v>
      </c>
      <c r="D180" s="24" t="s">
        <v>22</v>
      </c>
      <c r="E180" s="24" t="s">
        <v>176</v>
      </c>
      <c r="F180" s="24" t="s">
        <v>176</v>
      </c>
      <c r="G180" s="24" t="s">
        <v>623</v>
      </c>
      <c r="H180" s="24" t="s">
        <v>4</v>
      </c>
      <c r="I180" s="24" t="s">
        <v>622</v>
      </c>
      <c r="J180" s="24" t="s">
        <v>621</v>
      </c>
      <c r="K180" s="24" t="s">
        <v>104</v>
      </c>
      <c r="L180" s="24" t="s">
        <v>97</v>
      </c>
      <c r="M180" s="10">
        <v>25</v>
      </c>
      <c r="N180" s="12">
        <v>5325</v>
      </c>
      <c r="O180" s="11">
        <f t="shared" si="16"/>
        <v>133125</v>
      </c>
      <c r="P180" s="24" t="s">
        <v>102</v>
      </c>
      <c r="Q180" s="24" t="s">
        <v>0</v>
      </c>
      <c r="R180" s="10">
        <v>1</v>
      </c>
    </row>
    <row r="181" spans="2:18" ht="34.5" customHeight="1" x14ac:dyDescent="0.25">
      <c r="B181" s="14">
        <f t="shared" si="14"/>
        <v>174</v>
      </c>
      <c r="C181" s="13">
        <v>45849</v>
      </c>
      <c r="D181" s="24" t="s">
        <v>22</v>
      </c>
      <c r="E181" s="24" t="s">
        <v>176</v>
      </c>
      <c r="F181" s="24" t="s">
        <v>176</v>
      </c>
      <c r="G181" s="24" t="s">
        <v>623</v>
      </c>
      <c r="H181" s="24" t="s">
        <v>4</v>
      </c>
      <c r="I181" s="24" t="s">
        <v>622</v>
      </c>
      <c r="J181" s="24" t="s">
        <v>621</v>
      </c>
      <c r="K181" s="24" t="s">
        <v>103</v>
      </c>
      <c r="L181" s="24" t="s">
        <v>97</v>
      </c>
      <c r="M181" s="10">
        <v>1</v>
      </c>
      <c r="N181" s="12">
        <v>3579</v>
      </c>
      <c r="O181" s="11">
        <f t="shared" si="16"/>
        <v>3579</v>
      </c>
      <c r="P181" s="24" t="s">
        <v>102</v>
      </c>
      <c r="Q181" s="24" t="s">
        <v>0</v>
      </c>
      <c r="R181" s="10">
        <v>1</v>
      </c>
    </row>
    <row r="182" spans="2:18" ht="34.5" customHeight="1" x14ac:dyDescent="0.25">
      <c r="B182" s="14">
        <f t="shared" si="14"/>
        <v>175</v>
      </c>
      <c r="C182" s="13">
        <v>45849</v>
      </c>
      <c r="D182" s="24" t="s">
        <v>22</v>
      </c>
      <c r="E182" s="24" t="s">
        <v>176</v>
      </c>
      <c r="F182" s="24" t="s">
        <v>176</v>
      </c>
      <c r="G182" s="24" t="s">
        <v>623</v>
      </c>
      <c r="H182" s="24" t="s">
        <v>4</v>
      </c>
      <c r="I182" s="24" t="s">
        <v>622</v>
      </c>
      <c r="J182" s="24" t="s">
        <v>621</v>
      </c>
      <c r="K182" s="24" t="s">
        <v>101</v>
      </c>
      <c r="L182" s="24" t="s">
        <v>97</v>
      </c>
      <c r="M182" s="10">
        <v>13</v>
      </c>
      <c r="N182" s="12">
        <v>1500</v>
      </c>
      <c r="O182" s="11">
        <f t="shared" si="16"/>
        <v>19500</v>
      </c>
      <c r="P182" s="24" t="s">
        <v>100</v>
      </c>
      <c r="Q182" s="24" t="s">
        <v>0</v>
      </c>
      <c r="R182" s="10">
        <v>1</v>
      </c>
    </row>
    <row r="183" spans="2:18" ht="34.5" customHeight="1" x14ac:dyDescent="0.25">
      <c r="B183" s="14">
        <f t="shared" si="14"/>
        <v>176</v>
      </c>
      <c r="C183" s="13">
        <v>45849</v>
      </c>
      <c r="D183" s="24" t="s">
        <v>22</v>
      </c>
      <c r="E183" s="24" t="s">
        <v>620</v>
      </c>
      <c r="F183" s="24" t="s">
        <v>619</v>
      </c>
      <c r="G183" s="24" t="s">
        <v>618</v>
      </c>
      <c r="H183" s="24" t="s">
        <v>53</v>
      </c>
      <c r="I183" s="24" t="s">
        <v>606</v>
      </c>
      <c r="J183" s="24" t="s">
        <v>161</v>
      </c>
      <c r="K183" s="24" t="s">
        <v>135</v>
      </c>
      <c r="L183" s="24" t="s">
        <v>134</v>
      </c>
      <c r="M183" s="10">
        <v>46</v>
      </c>
      <c r="N183" s="12">
        <v>1632</v>
      </c>
      <c r="O183" s="11">
        <f t="shared" si="16"/>
        <v>75072</v>
      </c>
      <c r="P183" s="24" t="s">
        <v>133</v>
      </c>
      <c r="Q183" s="24" t="s">
        <v>1</v>
      </c>
      <c r="R183" s="10">
        <f>M183</f>
        <v>46</v>
      </c>
    </row>
    <row r="184" spans="2:18" ht="51.75" x14ac:dyDescent="0.25">
      <c r="B184" s="14">
        <f t="shared" si="14"/>
        <v>177</v>
      </c>
      <c r="C184" s="13">
        <v>45852</v>
      </c>
      <c r="D184" s="24" t="s">
        <v>22</v>
      </c>
      <c r="E184" s="24" t="s">
        <v>89</v>
      </c>
      <c r="F184" s="24" t="s">
        <v>90</v>
      </c>
      <c r="G184" s="24" t="s">
        <v>617</v>
      </c>
      <c r="H184" s="24" t="s">
        <v>616</v>
      </c>
      <c r="I184" s="24" t="s">
        <v>615</v>
      </c>
      <c r="J184" s="24" t="s">
        <v>299</v>
      </c>
      <c r="K184" s="24" t="s">
        <v>70</v>
      </c>
      <c r="L184" s="24" t="s">
        <v>11</v>
      </c>
      <c r="M184" s="10">
        <v>278</v>
      </c>
      <c r="N184" s="12">
        <v>0</v>
      </c>
      <c r="O184" s="11">
        <f t="shared" si="16"/>
        <v>0</v>
      </c>
      <c r="P184" s="24" t="s">
        <v>98</v>
      </c>
      <c r="Q184" s="24" t="s">
        <v>6</v>
      </c>
      <c r="R184" s="10">
        <f>M184/2</f>
        <v>139</v>
      </c>
    </row>
    <row r="185" spans="2:18" s="4" customFormat="1" ht="34.5" customHeight="1" x14ac:dyDescent="0.25">
      <c r="B185" s="14">
        <f t="shared" si="14"/>
        <v>178</v>
      </c>
      <c r="C185" s="13">
        <v>45852</v>
      </c>
      <c r="D185" s="24" t="s">
        <v>48</v>
      </c>
      <c r="E185" s="24" t="s">
        <v>608</v>
      </c>
      <c r="F185" s="24" t="s">
        <v>608</v>
      </c>
      <c r="G185" s="24" t="s">
        <v>607</v>
      </c>
      <c r="H185" s="24" t="s">
        <v>4</v>
      </c>
      <c r="I185" s="24" t="s">
        <v>614</v>
      </c>
      <c r="J185" s="24" t="s">
        <v>295</v>
      </c>
      <c r="K185" s="24" t="s">
        <v>107</v>
      </c>
      <c r="L185" s="24" t="s">
        <v>105</v>
      </c>
      <c r="M185" s="10">
        <v>75</v>
      </c>
      <c r="N185" s="12">
        <v>248</v>
      </c>
      <c r="O185" s="11">
        <f t="shared" si="16"/>
        <v>18600</v>
      </c>
      <c r="P185" s="24" t="s">
        <v>106</v>
      </c>
      <c r="Q185" s="24" t="s">
        <v>6</v>
      </c>
      <c r="R185" s="10">
        <f>M185</f>
        <v>75</v>
      </c>
    </row>
    <row r="186" spans="2:18" s="27" customFormat="1" ht="34.5" customHeight="1" x14ac:dyDescent="0.25">
      <c r="B186" s="14">
        <f t="shared" si="14"/>
        <v>179</v>
      </c>
      <c r="C186" s="13">
        <v>45852</v>
      </c>
      <c r="D186" s="24" t="s">
        <v>22</v>
      </c>
      <c r="E186" s="24" t="s">
        <v>67</v>
      </c>
      <c r="F186" s="24" t="s">
        <v>67</v>
      </c>
      <c r="G186" s="24" t="s">
        <v>613</v>
      </c>
      <c r="H186" s="24" t="s">
        <v>4</v>
      </c>
      <c r="I186" s="24" t="s">
        <v>612</v>
      </c>
      <c r="J186" s="24" t="s">
        <v>611</v>
      </c>
      <c r="K186" s="24" t="s">
        <v>142</v>
      </c>
      <c r="L186" s="24" t="s">
        <v>7</v>
      </c>
      <c r="M186" s="10">
        <v>235</v>
      </c>
      <c r="N186" s="12">
        <v>62.79</v>
      </c>
      <c r="O186" s="11">
        <f t="shared" si="16"/>
        <v>14755.65</v>
      </c>
      <c r="P186" s="24" t="s">
        <v>74</v>
      </c>
      <c r="Q186" s="24" t="s">
        <v>0</v>
      </c>
      <c r="R186" s="10">
        <f>+M186/10</f>
        <v>23.5</v>
      </c>
    </row>
    <row r="187" spans="2:18" s="4" customFormat="1" ht="34.5" customHeight="1" x14ac:dyDescent="0.25">
      <c r="B187" s="14">
        <f t="shared" si="14"/>
        <v>180</v>
      </c>
      <c r="C187" s="13">
        <v>45852</v>
      </c>
      <c r="D187" s="24" t="s">
        <v>22</v>
      </c>
      <c r="E187" s="24" t="s">
        <v>67</v>
      </c>
      <c r="F187" s="24" t="s">
        <v>67</v>
      </c>
      <c r="G187" s="24" t="s">
        <v>613</v>
      </c>
      <c r="H187" s="24" t="s">
        <v>4</v>
      </c>
      <c r="I187" s="24" t="s">
        <v>612</v>
      </c>
      <c r="J187" s="24" t="s">
        <v>611</v>
      </c>
      <c r="K187" s="24" t="s">
        <v>73</v>
      </c>
      <c r="L187" s="24" t="s">
        <v>7</v>
      </c>
      <c r="M187" s="10">
        <v>350</v>
      </c>
      <c r="N187" s="12">
        <v>94.39</v>
      </c>
      <c r="O187" s="11">
        <f t="shared" si="16"/>
        <v>33036.5</v>
      </c>
      <c r="P187" s="24" t="s">
        <v>74</v>
      </c>
      <c r="Q187" s="24" t="s">
        <v>0</v>
      </c>
      <c r="R187" s="10">
        <f>+M187/10</f>
        <v>35</v>
      </c>
    </row>
    <row r="188" spans="2:18" ht="34.5" customHeight="1" x14ac:dyDescent="0.25">
      <c r="B188" s="14">
        <f t="shared" si="14"/>
        <v>181</v>
      </c>
      <c r="C188" s="13">
        <v>45852</v>
      </c>
      <c r="D188" s="24" t="s">
        <v>48</v>
      </c>
      <c r="E188" s="24" t="s">
        <v>546</v>
      </c>
      <c r="F188" s="24" t="s">
        <v>546</v>
      </c>
      <c r="G188" s="24" t="s">
        <v>604</v>
      </c>
      <c r="H188" s="24" t="s">
        <v>4</v>
      </c>
      <c r="I188" s="24" t="s">
        <v>603</v>
      </c>
      <c r="J188" s="24" t="s">
        <v>610</v>
      </c>
      <c r="K188" s="24" t="s">
        <v>609</v>
      </c>
      <c r="L188" s="24" t="s">
        <v>132</v>
      </c>
      <c r="M188" s="10">
        <v>75</v>
      </c>
      <c r="N188" s="12">
        <v>318</v>
      </c>
      <c r="O188" s="11">
        <f t="shared" si="16"/>
        <v>23850</v>
      </c>
      <c r="P188" s="24" t="s">
        <v>131</v>
      </c>
      <c r="Q188" s="24" t="s">
        <v>0</v>
      </c>
      <c r="R188" s="10">
        <f t="shared" ref="R188:R193" si="17">M188</f>
        <v>75</v>
      </c>
    </row>
    <row r="189" spans="2:18" ht="34.5" customHeight="1" x14ac:dyDescent="0.25">
      <c r="B189" s="14">
        <f t="shared" si="14"/>
        <v>182</v>
      </c>
      <c r="C189" s="13">
        <v>45849</v>
      </c>
      <c r="D189" s="24" t="s">
        <v>79</v>
      </c>
      <c r="E189" s="24" t="s">
        <v>79</v>
      </c>
      <c r="F189" s="24" t="s">
        <v>253</v>
      </c>
      <c r="G189" s="24" t="s">
        <v>252</v>
      </c>
      <c r="H189" s="24" t="s">
        <v>534</v>
      </c>
      <c r="I189" s="24" t="s">
        <v>251</v>
      </c>
      <c r="J189" s="24" t="s">
        <v>174</v>
      </c>
      <c r="K189" s="24" t="s">
        <v>135</v>
      </c>
      <c r="L189" s="24" t="s">
        <v>134</v>
      </c>
      <c r="M189" s="10">
        <v>200</v>
      </c>
      <c r="N189" s="12">
        <v>1632</v>
      </c>
      <c r="O189" s="11">
        <f t="shared" si="16"/>
        <v>326400</v>
      </c>
      <c r="P189" s="24" t="s">
        <v>133</v>
      </c>
      <c r="Q189" s="24" t="s">
        <v>1</v>
      </c>
      <c r="R189" s="10">
        <f t="shared" si="17"/>
        <v>200</v>
      </c>
    </row>
    <row r="190" spans="2:18" ht="34.5" customHeight="1" x14ac:dyDescent="0.25">
      <c r="B190" s="14">
        <f t="shared" si="14"/>
        <v>183</v>
      </c>
      <c r="C190" s="13">
        <v>45852</v>
      </c>
      <c r="D190" s="24" t="s">
        <v>48</v>
      </c>
      <c r="E190" s="24" t="s">
        <v>608</v>
      </c>
      <c r="F190" s="24" t="s">
        <v>608</v>
      </c>
      <c r="G190" s="24" t="s">
        <v>607</v>
      </c>
      <c r="H190" s="24" t="s">
        <v>4</v>
      </c>
      <c r="I190" s="24" t="s">
        <v>606</v>
      </c>
      <c r="J190" s="24" t="s">
        <v>605</v>
      </c>
      <c r="K190" s="24" t="s">
        <v>135</v>
      </c>
      <c r="L190" s="24" t="s">
        <v>134</v>
      </c>
      <c r="M190" s="10">
        <v>75</v>
      </c>
      <c r="N190" s="12">
        <v>1632</v>
      </c>
      <c r="O190" s="11">
        <f t="shared" si="16"/>
        <v>122400</v>
      </c>
      <c r="P190" s="24" t="s">
        <v>133</v>
      </c>
      <c r="Q190" s="24" t="s">
        <v>1</v>
      </c>
      <c r="R190" s="10">
        <f t="shared" si="17"/>
        <v>75</v>
      </c>
    </row>
    <row r="191" spans="2:18" ht="34.5" customHeight="1" x14ac:dyDescent="0.25">
      <c r="B191" s="14">
        <f t="shared" si="14"/>
        <v>184</v>
      </c>
      <c r="C191" s="13">
        <v>45852</v>
      </c>
      <c r="D191" s="24" t="s">
        <v>48</v>
      </c>
      <c r="E191" s="24" t="s">
        <v>546</v>
      </c>
      <c r="F191" s="24" t="s">
        <v>546</v>
      </c>
      <c r="G191" s="24" t="s">
        <v>604</v>
      </c>
      <c r="H191" s="24" t="s">
        <v>4</v>
      </c>
      <c r="I191" s="24" t="s">
        <v>603</v>
      </c>
      <c r="J191" s="24" t="s">
        <v>167</v>
      </c>
      <c r="K191" s="24" t="s">
        <v>135</v>
      </c>
      <c r="L191" s="24" t="s">
        <v>134</v>
      </c>
      <c r="M191" s="10">
        <v>50</v>
      </c>
      <c r="N191" s="12">
        <v>1632</v>
      </c>
      <c r="O191" s="11">
        <f t="shared" si="16"/>
        <v>81600</v>
      </c>
      <c r="P191" s="24" t="s">
        <v>133</v>
      </c>
      <c r="Q191" s="24" t="s">
        <v>1</v>
      </c>
      <c r="R191" s="10">
        <f t="shared" si="17"/>
        <v>50</v>
      </c>
    </row>
    <row r="192" spans="2:18" ht="34.5" customHeight="1" x14ac:dyDescent="0.25">
      <c r="B192" s="14">
        <f t="shared" si="14"/>
        <v>185</v>
      </c>
      <c r="C192" s="13">
        <v>45852</v>
      </c>
      <c r="D192" s="24" t="s">
        <v>48</v>
      </c>
      <c r="E192" s="24" t="s">
        <v>602</v>
      </c>
      <c r="F192" s="24" t="s">
        <v>602</v>
      </c>
      <c r="G192" s="24" t="s">
        <v>601</v>
      </c>
      <c r="H192" s="24" t="s">
        <v>4</v>
      </c>
      <c r="I192" s="24" t="s">
        <v>600</v>
      </c>
      <c r="J192" s="24" t="s">
        <v>155</v>
      </c>
      <c r="K192" s="24" t="s">
        <v>135</v>
      </c>
      <c r="L192" s="24" t="s">
        <v>134</v>
      </c>
      <c r="M192" s="10">
        <v>75</v>
      </c>
      <c r="N192" s="12">
        <v>1632</v>
      </c>
      <c r="O192" s="11">
        <f t="shared" si="16"/>
        <v>122400</v>
      </c>
      <c r="P192" s="24" t="s">
        <v>133</v>
      </c>
      <c r="Q192" s="24" t="s">
        <v>1</v>
      </c>
      <c r="R192" s="10">
        <f t="shared" si="17"/>
        <v>75</v>
      </c>
    </row>
    <row r="193" spans="1:18" ht="34.5" customHeight="1" x14ac:dyDescent="0.25">
      <c r="A193" s="27"/>
      <c r="B193" s="14">
        <f t="shared" si="14"/>
        <v>186</v>
      </c>
      <c r="C193" s="13">
        <v>45854</v>
      </c>
      <c r="D193" s="24" t="s">
        <v>79</v>
      </c>
      <c r="E193" s="24" t="s">
        <v>79</v>
      </c>
      <c r="F193" s="24" t="s">
        <v>253</v>
      </c>
      <c r="G193" s="24" t="s">
        <v>252</v>
      </c>
      <c r="H193" s="24" t="s">
        <v>534</v>
      </c>
      <c r="I193" s="24" t="s">
        <v>251</v>
      </c>
      <c r="J193" s="24" t="s">
        <v>286</v>
      </c>
      <c r="K193" s="24" t="s">
        <v>179</v>
      </c>
      <c r="L193" s="24" t="s">
        <v>178</v>
      </c>
      <c r="M193" s="10">
        <v>400</v>
      </c>
      <c r="N193" s="12">
        <v>176.7</v>
      </c>
      <c r="O193" s="11">
        <f t="shared" si="16"/>
        <v>70680</v>
      </c>
      <c r="P193" s="24" t="s">
        <v>177</v>
      </c>
      <c r="Q193" s="24" t="s">
        <v>6</v>
      </c>
      <c r="R193" s="10">
        <f t="shared" si="17"/>
        <v>400</v>
      </c>
    </row>
    <row r="194" spans="1:18" ht="34.5" x14ac:dyDescent="0.25">
      <c r="B194" s="14">
        <f t="shared" si="14"/>
        <v>187</v>
      </c>
      <c r="C194" s="13">
        <v>45854</v>
      </c>
      <c r="D194" s="24" t="s">
        <v>79</v>
      </c>
      <c r="E194" s="24" t="s">
        <v>79</v>
      </c>
      <c r="F194" s="24" t="s">
        <v>253</v>
      </c>
      <c r="G194" s="24" t="s">
        <v>252</v>
      </c>
      <c r="H194" s="24" t="s">
        <v>534</v>
      </c>
      <c r="I194" s="24" t="s">
        <v>251</v>
      </c>
      <c r="J194" s="24" t="s">
        <v>255</v>
      </c>
      <c r="K194" s="24" t="s">
        <v>70</v>
      </c>
      <c r="L194" s="24" t="s">
        <v>11</v>
      </c>
      <c r="M194" s="10">
        <v>500</v>
      </c>
      <c r="N194" s="12">
        <v>0</v>
      </c>
      <c r="O194" s="11">
        <f t="shared" si="16"/>
        <v>0</v>
      </c>
      <c r="P194" s="24" t="s">
        <v>98</v>
      </c>
      <c r="Q194" s="24" t="s">
        <v>6</v>
      </c>
      <c r="R194" s="10">
        <f>M194/2</f>
        <v>250</v>
      </c>
    </row>
    <row r="195" spans="1:18" ht="34.5" x14ac:dyDescent="0.25">
      <c r="B195" s="14">
        <f t="shared" si="14"/>
        <v>188</v>
      </c>
      <c r="C195" s="13">
        <v>45854</v>
      </c>
      <c r="D195" s="24" t="s">
        <v>25</v>
      </c>
      <c r="E195" s="24" t="s">
        <v>599</v>
      </c>
      <c r="F195" s="24" t="s">
        <v>599</v>
      </c>
      <c r="G195" s="24" t="s">
        <v>598</v>
      </c>
      <c r="H195" s="24" t="s">
        <v>4</v>
      </c>
      <c r="I195" s="24" t="s">
        <v>597</v>
      </c>
      <c r="J195" s="24" t="s">
        <v>254</v>
      </c>
      <c r="K195" s="24" t="s">
        <v>70</v>
      </c>
      <c r="L195" s="24" t="s">
        <v>11</v>
      </c>
      <c r="M195" s="10">
        <v>780</v>
      </c>
      <c r="N195" s="12">
        <v>0</v>
      </c>
      <c r="O195" s="11">
        <f t="shared" si="16"/>
        <v>0</v>
      </c>
      <c r="P195" s="24" t="s">
        <v>98</v>
      </c>
      <c r="Q195" s="24" t="s">
        <v>6</v>
      </c>
      <c r="R195" s="10">
        <f>M195/2</f>
        <v>390</v>
      </c>
    </row>
    <row r="196" spans="1:18" ht="34.5" x14ac:dyDescent="0.25">
      <c r="B196" s="14">
        <f t="shared" si="14"/>
        <v>189</v>
      </c>
      <c r="C196" s="13">
        <v>45854</v>
      </c>
      <c r="D196" s="24" t="s">
        <v>48</v>
      </c>
      <c r="E196" s="24" t="s">
        <v>532</v>
      </c>
      <c r="F196" s="24" t="s">
        <v>531</v>
      </c>
      <c r="G196" s="24" t="s">
        <v>530</v>
      </c>
      <c r="H196" s="24" t="s">
        <v>31</v>
      </c>
      <c r="I196" s="24" t="s">
        <v>529</v>
      </c>
      <c r="J196" s="24" t="s">
        <v>244</v>
      </c>
      <c r="K196" s="24" t="s">
        <v>70</v>
      </c>
      <c r="L196" s="24" t="s">
        <v>11</v>
      </c>
      <c r="M196" s="10">
        <v>74</v>
      </c>
      <c r="N196" s="12">
        <v>0</v>
      </c>
      <c r="O196" s="11">
        <f t="shared" si="16"/>
        <v>0</v>
      </c>
      <c r="P196" s="24" t="s">
        <v>98</v>
      </c>
      <c r="Q196" s="24" t="s">
        <v>6</v>
      </c>
      <c r="R196" s="10">
        <f>M196/2</f>
        <v>37</v>
      </c>
    </row>
    <row r="197" spans="1:18" ht="34.5" customHeight="1" x14ac:dyDescent="0.25">
      <c r="A197" s="27"/>
      <c r="B197" s="14">
        <f t="shared" si="14"/>
        <v>190</v>
      </c>
      <c r="C197" s="13">
        <v>45854</v>
      </c>
      <c r="D197" s="24" t="s">
        <v>48</v>
      </c>
      <c r="E197" s="24" t="s">
        <v>123</v>
      </c>
      <c r="F197" s="24" t="s">
        <v>596</v>
      </c>
      <c r="G197" s="24" t="s">
        <v>595</v>
      </c>
      <c r="H197" s="24" t="s">
        <v>31</v>
      </c>
      <c r="I197" s="24" t="s">
        <v>594</v>
      </c>
      <c r="J197" s="24" t="s">
        <v>240</v>
      </c>
      <c r="K197" s="24" t="s">
        <v>179</v>
      </c>
      <c r="L197" s="24" t="s">
        <v>178</v>
      </c>
      <c r="M197" s="10">
        <v>75</v>
      </c>
      <c r="N197" s="12">
        <v>176.7</v>
      </c>
      <c r="O197" s="11">
        <f t="shared" si="16"/>
        <v>13252.5</v>
      </c>
      <c r="P197" s="24" t="s">
        <v>177</v>
      </c>
      <c r="Q197" s="24" t="s">
        <v>6</v>
      </c>
      <c r="R197" s="10">
        <f>M197</f>
        <v>75</v>
      </c>
    </row>
    <row r="198" spans="1:18" ht="34.5" x14ac:dyDescent="0.25">
      <c r="B198" s="14">
        <f t="shared" si="14"/>
        <v>191</v>
      </c>
      <c r="C198" s="13">
        <v>45854</v>
      </c>
      <c r="D198" s="24" t="s">
        <v>80</v>
      </c>
      <c r="E198" s="24" t="s">
        <v>80</v>
      </c>
      <c r="F198" s="24" t="s">
        <v>253</v>
      </c>
      <c r="G198" s="24" t="s">
        <v>593</v>
      </c>
      <c r="H198" s="24" t="s">
        <v>592</v>
      </c>
      <c r="I198" s="24" t="s">
        <v>591</v>
      </c>
      <c r="J198" s="24" t="s">
        <v>239</v>
      </c>
      <c r="K198" s="24" t="s">
        <v>70</v>
      </c>
      <c r="L198" s="24" t="s">
        <v>11</v>
      </c>
      <c r="M198" s="10">
        <v>1200</v>
      </c>
      <c r="N198" s="12">
        <v>0</v>
      </c>
      <c r="O198" s="11">
        <f t="shared" si="16"/>
        <v>0</v>
      </c>
      <c r="P198" s="24" t="s">
        <v>98</v>
      </c>
      <c r="Q198" s="24" t="s">
        <v>6</v>
      </c>
      <c r="R198" s="10">
        <f>M198/2</f>
        <v>600</v>
      </c>
    </row>
    <row r="199" spans="1:18" s="27" customFormat="1" ht="34.5" customHeight="1" x14ac:dyDescent="0.25">
      <c r="B199" s="14">
        <f t="shared" si="14"/>
        <v>192</v>
      </c>
      <c r="C199" s="13">
        <v>45854</v>
      </c>
      <c r="D199" s="24" t="s">
        <v>48</v>
      </c>
      <c r="E199" s="24" t="s">
        <v>224</v>
      </c>
      <c r="F199" s="24" t="s">
        <v>224</v>
      </c>
      <c r="G199" s="24" t="s">
        <v>589</v>
      </c>
      <c r="H199" s="24" t="s">
        <v>4</v>
      </c>
      <c r="I199" s="24" t="s">
        <v>588</v>
      </c>
      <c r="J199" s="24" t="s">
        <v>587</v>
      </c>
      <c r="K199" s="24" t="s">
        <v>142</v>
      </c>
      <c r="L199" s="24" t="s">
        <v>7</v>
      </c>
      <c r="M199" s="10">
        <v>200</v>
      </c>
      <c r="N199" s="12">
        <v>62.79</v>
      </c>
      <c r="O199" s="11">
        <f t="shared" si="16"/>
        <v>12558</v>
      </c>
      <c r="P199" s="24" t="s">
        <v>74</v>
      </c>
      <c r="Q199" s="24" t="s">
        <v>0</v>
      </c>
      <c r="R199" s="10">
        <f t="shared" ref="R199:R218" si="18">+M199/10</f>
        <v>20</v>
      </c>
    </row>
    <row r="200" spans="1:18" s="4" customFormat="1" ht="34.5" customHeight="1" x14ac:dyDescent="0.25">
      <c r="B200" s="14">
        <f t="shared" si="14"/>
        <v>193</v>
      </c>
      <c r="C200" s="13">
        <v>45854</v>
      </c>
      <c r="D200" s="24" t="s">
        <v>48</v>
      </c>
      <c r="E200" s="24" t="s">
        <v>224</v>
      </c>
      <c r="F200" s="24" t="s">
        <v>224</v>
      </c>
      <c r="G200" s="24" t="s">
        <v>589</v>
      </c>
      <c r="H200" s="24" t="s">
        <v>4</v>
      </c>
      <c r="I200" s="24" t="s">
        <v>588</v>
      </c>
      <c r="J200" s="24" t="s">
        <v>587</v>
      </c>
      <c r="K200" s="24" t="s">
        <v>73</v>
      </c>
      <c r="L200" s="24" t="s">
        <v>7</v>
      </c>
      <c r="M200" s="10">
        <v>750</v>
      </c>
      <c r="N200" s="12">
        <v>94.39</v>
      </c>
      <c r="O200" s="11">
        <f t="shared" ref="O200:O202" si="19">+M200*N200</f>
        <v>70792.5</v>
      </c>
      <c r="P200" s="24" t="s">
        <v>74</v>
      </c>
      <c r="Q200" s="24" t="s">
        <v>0</v>
      </c>
      <c r="R200" s="10">
        <f t="shared" si="18"/>
        <v>75</v>
      </c>
    </row>
    <row r="201" spans="1:18" ht="34.5" customHeight="1" x14ac:dyDescent="0.25">
      <c r="B201" s="14">
        <f t="shared" si="14"/>
        <v>194</v>
      </c>
      <c r="C201" s="13">
        <v>45854</v>
      </c>
      <c r="D201" s="24" t="s">
        <v>48</v>
      </c>
      <c r="E201" s="24" t="s">
        <v>224</v>
      </c>
      <c r="F201" s="24" t="s">
        <v>224</v>
      </c>
      <c r="G201" s="24" t="s">
        <v>589</v>
      </c>
      <c r="H201" s="24" t="s">
        <v>4</v>
      </c>
      <c r="I201" s="24" t="s">
        <v>588</v>
      </c>
      <c r="J201" s="24" t="s">
        <v>587</v>
      </c>
      <c r="K201" s="24" t="s">
        <v>75</v>
      </c>
      <c r="L201" s="24" t="s">
        <v>7</v>
      </c>
      <c r="M201" s="10">
        <v>129</v>
      </c>
      <c r="N201" s="12">
        <v>205</v>
      </c>
      <c r="O201" s="11">
        <f t="shared" si="19"/>
        <v>26445</v>
      </c>
      <c r="P201" s="24" t="s">
        <v>74</v>
      </c>
      <c r="Q201" s="24" t="s">
        <v>0</v>
      </c>
      <c r="R201" s="10">
        <f t="shared" si="18"/>
        <v>12.9</v>
      </c>
    </row>
    <row r="202" spans="1:18" s="4" customFormat="1" ht="34.5" customHeight="1" x14ac:dyDescent="0.25">
      <c r="B202" s="14">
        <f t="shared" ref="B202:B265" si="20">+B201+1</f>
        <v>195</v>
      </c>
      <c r="C202" s="13">
        <v>45854</v>
      </c>
      <c r="D202" s="24" t="s">
        <v>22</v>
      </c>
      <c r="E202" s="24" t="s">
        <v>22</v>
      </c>
      <c r="F202" s="24" t="s">
        <v>585</v>
      </c>
      <c r="G202" s="29" t="s">
        <v>584</v>
      </c>
      <c r="H202" s="24" t="s">
        <v>20</v>
      </c>
      <c r="I202" s="29" t="s">
        <v>583</v>
      </c>
      <c r="J202" s="29" t="s">
        <v>582</v>
      </c>
      <c r="K202" s="24" t="s">
        <v>586</v>
      </c>
      <c r="L202" s="24" t="s">
        <v>7</v>
      </c>
      <c r="M202" s="10">
        <v>213</v>
      </c>
      <c r="N202" s="12">
        <v>845.11</v>
      </c>
      <c r="O202" s="11">
        <f t="shared" si="19"/>
        <v>180008.43</v>
      </c>
      <c r="P202" s="24" t="s">
        <v>71</v>
      </c>
      <c r="Q202" s="24" t="s">
        <v>0</v>
      </c>
      <c r="R202" s="10">
        <f t="shared" si="18"/>
        <v>21.3</v>
      </c>
    </row>
    <row r="203" spans="1:18" s="4" customFormat="1" ht="34.5" customHeight="1" x14ac:dyDescent="0.25">
      <c r="B203" s="14">
        <f t="shared" si="20"/>
        <v>196</v>
      </c>
      <c r="C203" s="13">
        <v>45854</v>
      </c>
      <c r="D203" s="24" t="s">
        <v>22</v>
      </c>
      <c r="E203" s="24" t="s">
        <v>22</v>
      </c>
      <c r="F203" s="24" t="s">
        <v>585</v>
      </c>
      <c r="G203" s="29" t="s">
        <v>584</v>
      </c>
      <c r="H203" s="24" t="s">
        <v>20</v>
      </c>
      <c r="I203" s="29" t="s">
        <v>583</v>
      </c>
      <c r="J203" s="29" t="s">
        <v>582</v>
      </c>
      <c r="K203" s="24" t="s">
        <v>285</v>
      </c>
      <c r="L203" s="24" t="s">
        <v>7</v>
      </c>
      <c r="M203" s="10">
        <v>150</v>
      </c>
      <c r="N203" s="12">
        <v>619.77</v>
      </c>
      <c r="O203" s="11">
        <v>7437.24</v>
      </c>
      <c r="P203" s="24" t="s">
        <v>71</v>
      </c>
      <c r="Q203" s="24" t="s">
        <v>0</v>
      </c>
      <c r="R203" s="10">
        <f t="shared" si="18"/>
        <v>15</v>
      </c>
    </row>
    <row r="204" spans="1:18" s="4" customFormat="1" ht="34.5" customHeight="1" x14ac:dyDescent="0.25">
      <c r="B204" s="14">
        <f t="shared" si="20"/>
        <v>197</v>
      </c>
      <c r="C204" s="13">
        <v>45854</v>
      </c>
      <c r="D204" s="24" t="s">
        <v>22</v>
      </c>
      <c r="E204" s="24" t="s">
        <v>22</v>
      </c>
      <c r="F204" s="24" t="s">
        <v>585</v>
      </c>
      <c r="G204" s="29" t="s">
        <v>584</v>
      </c>
      <c r="H204" s="24" t="s">
        <v>20</v>
      </c>
      <c r="I204" s="29" t="s">
        <v>583</v>
      </c>
      <c r="J204" s="29" t="s">
        <v>582</v>
      </c>
      <c r="K204" s="24" t="s">
        <v>72</v>
      </c>
      <c r="L204" s="24" t="s">
        <v>7</v>
      </c>
      <c r="M204" s="10">
        <v>165</v>
      </c>
      <c r="N204" s="12">
        <v>429.25</v>
      </c>
      <c r="O204" s="11">
        <v>18457.75</v>
      </c>
      <c r="P204" s="24" t="s">
        <v>71</v>
      </c>
      <c r="Q204" s="24" t="s">
        <v>0</v>
      </c>
      <c r="R204" s="10">
        <f t="shared" si="18"/>
        <v>16.5</v>
      </c>
    </row>
    <row r="205" spans="1:18" s="4" customFormat="1" ht="34.5" customHeight="1" x14ac:dyDescent="0.25">
      <c r="B205" s="14">
        <f t="shared" si="20"/>
        <v>198</v>
      </c>
      <c r="C205" s="13">
        <v>45854</v>
      </c>
      <c r="D205" s="24" t="s">
        <v>22</v>
      </c>
      <c r="E205" s="24" t="s">
        <v>22</v>
      </c>
      <c r="F205" s="24" t="s">
        <v>585</v>
      </c>
      <c r="G205" s="29" t="s">
        <v>584</v>
      </c>
      <c r="H205" s="24" t="s">
        <v>20</v>
      </c>
      <c r="I205" s="29" t="s">
        <v>583</v>
      </c>
      <c r="J205" s="29" t="s">
        <v>582</v>
      </c>
      <c r="K205" s="24" t="s">
        <v>122</v>
      </c>
      <c r="L205" s="24" t="s">
        <v>7</v>
      </c>
      <c r="M205" s="10">
        <v>275</v>
      </c>
      <c r="N205" s="12">
        <v>153.44999999999999</v>
      </c>
      <c r="O205" s="11">
        <v>3682.7999999999997</v>
      </c>
      <c r="P205" s="24" t="s">
        <v>71</v>
      </c>
      <c r="Q205" s="24" t="s">
        <v>0</v>
      </c>
      <c r="R205" s="10">
        <f t="shared" si="18"/>
        <v>27.5</v>
      </c>
    </row>
    <row r="206" spans="1:18" s="4" customFormat="1" ht="34.5" customHeight="1" x14ac:dyDescent="0.25">
      <c r="B206" s="14">
        <f t="shared" si="20"/>
        <v>199</v>
      </c>
      <c r="C206" s="13">
        <v>45854</v>
      </c>
      <c r="D206" s="24" t="s">
        <v>22</v>
      </c>
      <c r="E206" s="24" t="s">
        <v>93</v>
      </c>
      <c r="F206" s="24" t="s">
        <v>94</v>
      </c>
      <c r="G206" s="24" t="s">
        <v>581</v>
      </c>
      <c r="H206" s="24" t="s">
        <v>31</v>
      </c>
      <c r="I206" s="24" t="s">
        <v>580</v>
      </c>
      <c r="J206" s="24" t="s">
        <v>579</v>
      </c>
      <c r="K206" s="24" t="s">
        <v>148</v>
      </c>
      <c r="L206" s="24" t="s">
        <v>7</v>
      </c>
      <c r="M206" s="10">
        <v>130</v>
      </c>
      <c r="N206" s="12">
        <v>299.56</v>
      </c>
      <c r="O206" s="11">
        <f t="shared" ref="O206:O211" si="21">+M206*N206</f>
        <v>38942.800000000003</v>
      </c>
      <c r="P206" s="24" t="s">
        <v>71</v>
      </c>
      <c r="Q206" s="24" t="s">
        <v>0</v>
      </c>
      <c r="R206" s="10">
        <f t="shared" si="18"/>
        <v>13</v>
      </c>
    </row>
    <row r="207" spans="1:18" s="27" customFormat="1" ht="34.5" customHeight="1" x14ac:dyDescent="0.25">
      <c r="B207" s="14">
        <f t="shared" si="20"/>
        <v>200</v>
      </c>
      <c r="C207" s="13">
        <v>45854</v>
      </c>
      <c r="D207" s="24" t="s">
        <v>22</v>
      </c>
      <c r="E207" s="24" t="s">
        <v>43</v>
      </c>
      <c r="F207" s="24" t="s">
        <v>577</v>
      </c>
      <c r="G207" s="24" t="s">
        <v>576</v>
      </c>
      <c r="H207" s="24" t="s">
        <v>31</v>
      </c>
      <c r="I207" s="24" t="s">
        <v>575</v>
      </c>
      <c r="J207" s="24" t="s">
        <v>574</v>
      </c>
      <c r="K207" s="24" t="s">
        <v>142</v>
      </c>
      <c r="L207" s="24" t="s">
        <v>7</v>
      </c>
      <c r="M207" s="10">
        <v>107</v>
      </c>
      <c r="N207" s="12">
        <v>62.79</v>
      </c>
      <c r="O207" s="11">
        <f t="shared" si="21"/>
        <v>6718.53</v>
      </c>
      <c r="P207" s="24" t="s">
        <v>74</v>
      </c>
      <c r="Q207" s="24" t="s">
        <v>0</v>
      </c>
      <c r="R207" s="10">
        <f t="shared" si="18"/>
        <v>10.7</v>
      </c>
    </row>
    <row r="208" spans="1:18" s="4" customFormat="1" ht="34.5" customHeight="1" x14ac:dyDescent="0.25">
      <c r="B208" s="14">
        <f t="shared" si="20"/>
        <v>201</v>
      </c>
      <c r="C208" s="13">
        <v>45854</v>
      </c>
      <c r="D208" s="24" t="s">
        <v>22</v>
      </c>
      <c r="E208" s="24" t="s">
        <v>43</v>
      </c>
      <c r="F208" s="24" t="s">
        <v>577</v>
      </c>
      <c r="G208" s="24" t="s">
        <v>576</v>
      </c>
      <c r="H208" s="24" t="s">
        <v>31</v>
      </c>
      <c r="I208" s="24" t="s">
        <v>575</v>
      </c>
      <c r="J208" s="24" t="s">
        <v>574</v>
      </c>
      <c r="K208" s="24" t="s">
        <v>73</v>
      </c>
      <c r="L208" s="24" t="s">
        <v>7</v>
      </c>
      <c r="M208" s="10">
        <v>130</v>
      </c>
      <c r="N208" s="12">
        <v>94.39</v>
      </c>
      <c r="O208" s="11">
        <f t="shared" si="21"/>
        <v>12270.7</v>
      </c>
      <c r="P208" s="24" t="s">
        <v>74</v>
      </c>
      <c r="Q208" s="24" t="s">
        <v>0</v>
      </c>
      <c r="R208" s="10">
        <f t="shared" si="18"/>
        <v>13</v>
      </c>
    </row>
    <row r="209" spans="2:18" s="27" customFormat="1" ht="34.5" customHeight="1" x14ac:dyDescent="0.25">
      <c r="B209" s="14">
        <f t="shared" si="20"/>
        <v>202</v>
      </c>
      <c r="C209" s="13">
        <v>45854</v>
      </c>
      <c r="D209" s="24" t="s">
        <v>22</v>
      </c>
      <c r="E209" s="24" t="s">
        <v>223</v>
      </c>
      <c r="F209" s="24" t="s">
        <v>223</v>
      </c>
      <c r="G209" s="24" t="s">
        <v>573</v>
      </c>
      <c r="H209" s="24" t="s">
        <v>4</v>
      </c>
      <c r="I209" s="24" t="s">
        <v>572</v>
      </c>
      <c r="J209" s="24" t="s">
        <v>571</v>
      </c>
      <c r="K209" s="24" t="s">
        <v>142</v>
      </c>
      <c r="L209" s="24" t="s">
        <v>7</v>
      </c>
      <c r="M209" s="10">
        <v>226</v>
      </c>
      <c r="N209" s="12">
        <v>62.79</v>
      </c>
      <c r="O209" s="11">
        <f t="shared" si="21"/>
        <v>14190.539999999999</v>
      </c>
      <c r="P209" s="24" t="s">
        <v>74</v>
      </c>
      <c r="Q209" s="24" t="s">
        <v>0</v>
      </c>
      <c r="R209" s="10">
        <f t="shared" si="18"/>
        <v>22.6</v>
      </c>
    </row>
    <row r="210" spans="2:18" s="4" customFormat="1" ht="34.5" customHeight="1" x14ac:dyDescent="0.25">
      <c r="B210" s="14">
        <f t="shared" si="20"/>
        <v>203</v>
      </c>
      <c r="C210" s="13">
        <v>45854</v>
      </c>
      <c r="D210" s="24" t="s">
        <v>22</v>
      </c>
      <c r="E210" s="24" t="s">
        <v>223</v>
      </c>
      <c r="F210" s="24" t="s">
        <v>223</v>
      </c>
      <c r="G210" s="24" t="s">
        <v>573</v>
      </c>
      <c r="H210" s="24" t="s">
        <v>4</v>
      </c>
      <c r="I210" s="24" t="s">
        <v>572</v>
      </c>
      <c r="J210" s="24" t="s">
        <v>571</v>
      </c>
      <c r="K210" s="24" t="s">
        <v>73</v>
      </c>
      <c r="L210" s="24" t="s">
        <v>7</v>
      </c>
      <c r="M210" s="10">
        <v>300</v>
      </c>
      <c r="N210" s="12">
        <v>94.39</v>
      </c>
      <c r="O210" s="11">
        <f t="shared" si="21"/>
        <v>28317</v>
      </c>
      <c r="P210" s="24" t="s">
        <v>74</v>
      </c>
      <c r="Q210" s="24" t="s">
        <v>0</v>
      </c>
      <c r="R210" s="10">
        <f t="shared" si="18"/>
        <v>30</v>
      </c>
    </row>
    <row r="211" spans="2:18" s="4" customFormat="1" ht="34.5" customHeight="1" x14ac:dyDescent="0.25">
      <c r="B211" s="14">
        <f t="shared" si="20"/>
        <v>204</v>
      </c>
      <c r="C211" s="13">
        <v>45854</v>
      </c>
      <c r="D211" s="24" t="s">
        <v>22</v>
      </c>
      <c r="E211" s="24" t="s">
        <v>86</v>
      </c>
      <c r="F211" s="24" t="s">
        <v>87</v>
      </c>
      <c r="G211" s="24" t="s">
        <v>570</v>
      </c>
      <c r="H211" s="24" t="s">
        <v>31</v>
      </c>
      <c r="I211" s="24" t="s">
        <v>569</v>
      </c>
      <c r="J211" s="24" t="s">
        <v>568</v>
      </c>
      <c r="K211" s="24" t="s">
        <v>73</v>
      </c>
      <c r="L211" s="24" t="s">
        <v>7</v>
      </c>
      <c r="M211" s="10">
        <v>225</v>
      </c>
      <c r="N211" s="12">
        <v>94.39</v>
      </c>
      <c r="O211" s="11">
        <f t="shared" si="21"/>
        <v>21237.75</v>
      </c>
      <c r="P211" s="24" t="s">
        <v>74</v>
      </c>
      <c r="Q211" s="24" t="s">
        <v>0</v>
      </c>
      <c r="R211" s="10">
        <f t="shared" si="18"/>
        <v>22.5</v>
      </c>
    </row>
    <row r="212" spans="2:18" s="4" customFormat="1" ht="34.5" customHeight="1" x14ac:dyDescent="0.25">
      <c r="B212" s="14">
        <f t="shared" si="20"/>
        <v>205</v>
      </c>
      <c r="C212" s="13">
        <v>45854</v>
      </c>
      <c r="D212" s="24" t="s">
        <v>22</v>
      </c>
      <c r="E212" s="24" t="s">
        <v>59</v>
      </c>
      <c r="F212" s="24" t="s">
        <v>59</v>
      </c>
      <c r="G212" s="29" t="s">
        <v>567</v>
      </c>
      <c r="H212" s="24" t="s">
        <v>4</v>
      </c>
      <c r="I212" s="29" t="s">
        <v>566</v>
      </c>
      <c r="J212" s="29" t="s">
        <v>565</v>
      </c>
      <c r="K212" s="24" t="s">
        <v>285</v>
      </c>
      <c r="L212" s="24" t="s">
        <v>7</v>
      </c>
      <c r="M212" s="10">
        <v>67</v>
      </c>
      <c r="N212" s="12">
        <v>619.77</v>
      </c>
      <c r="O212" s="11">
        <v>7437.24</v>
      </c>
      <c r="P212" s="24" t="s">
        <v>71</v>
      </c>
      <c r="Q212" s="24" t="s">
        <v>0</v>
      </c>
      <c r="R212" s="10">
        <f t="shared" si="18"/>
        <v>6.7</v>
      </c>
    </row>
    <row r="213" spans="2:18" s="4" customFormat="1" ht="34.5" customHeight="1" x14ac:dyDescent="0.25">
      <c r="B213" s="14">
        <f t="shared" si="20"/>
        <v>206</v>
      </c>
      <c r="C213" s="13">
        <v>45854</v>
      </c>
      <c r="D213" s="24" t="s">
        <v>22</v>
      </c>
      <c r="E213" s="24" t="s">
        <v>59</v>
      </c>
      <c r="F213" s="24" t="s">
        <v>59</v>
      </c>
      <c r="G213" s="29" t="s">
        <v>567</v>
      </c>
      <c r="H213" s="24" t="s">
        <v>4</v>
      </c>
      <c r="I213" s="29" t="s">
        <v>566</v>
      </c>
      <c r="J213" s="29" t="s">
        <v>565</v>
      </c>
      <c r="K213" s="24" t="s">
        <v>72</v>
      </c>
      <c r="L213" s="24" t="s">
        <v>7</v>
      </c>
      <c r="M213" s="10">
        <v>197</v>
      </c>
      <c r="N213" s="12">
        <v>429.25</v>
      </c>
      <c r="O213" s="11">
        <v>18457.75</v>
      </c>
      <c r="P213" s="24" t="s">
        <v>71</v>
      </c>
      <c r="Q213" s="24" t="s">
        <v>0</v>
      </c>
      <c r="R213" s="10">
        <f t="shared" si="18"/>
        <v>19.7</v>
      </c>
    </row>
    <row r="214" spans="2:18" s="4" customFormat="1" ht="34.5" customHeight="1" x14ac:dyDescent="0.25">
      <c r="B214" s="14">
        <f t="shared" si="20"/>
        <v>207</v>
      </c>
      <c r="C214" s="13">
        <v>45854</v>
      </c>
      <c r="D214" s="24" t="s">
        <v>22</v>
      </c>
      <c r="E214" s="24" t="s">
        <v>59</v>
      </c>
      <c r="F214" s="24" t="s">
        <v>59</v>
      </c>
      <c r="G214" s="29" t="s">
        <v>567</v>
      </c>
      <c r="H214" s="24" t="s">
        <v>4</v>
      </c>
      <c r="I214" s="29" t="s">
        <v>566</v>
      </c>
      <c r="J214" s="29" t="s">
        <v>565</v>
      </c>
      <c r="K214" s="24" t="s">
        <v>122</v>
      </c>
      <c r="L214" s="24" t="s">
        <v>7</v>
      </c>
      <c r="M214" s="10">
        <v>137</v>
      </c>
      <c r="N214" s="12">
        <v>153.44999999999999</v>
      </c>
      <c r="O214" s="11">
        <v>3682.7999999999997</v>
      </c>
      <c r="P214" s="24" t="s">
        <v>71</v>
      </c>
      <c r="Q214" s="24" t="s">
        <v>0</v>
      </c>
      <c r="R214" s="10">
        <f t="shared" si="18"/>
        <v>13.7</v>
      </c>
    </row>
    <row r="215" spans="2:18" s="4" customFormat="1" ht="34.5" customHeight="1" x14ac:dyDescent="0.25">
      <c r="B215" s="14">
        <f t="shared" si="20"/>
        <v>208</v>
      </c>
      <c r="C215" s="13">
        <v>45854</v>
      </c>
      <c r="D215" s="24" t="s">
        <v>22</v>
      </c>
      <c r="E215" s="24" t="s">
        <v>561</v>
      </c>
      <c r="F215" s="24" t="s">
        <v>561</v>
      </c>
      <c r="G215" s="29" t="s">
        <v>564</v>
      </c>
      <c r="H215" s="24" t="s">
        <v>4</v>
      </c>
      <c r="I215" s="29" t="s">
        <v>563</v>
      </c>
      <c r="J215" s="29" t="s">
        <v>562</v>
      </c>
      <c r="K215" s="24" t="s">
        <v>72</v>
      </c>
      <c r="L215" s="24" t="s">
        <v>7</v>
      </c>
      <c r="M215" s="10">
        <v>175</v>
      </c>
      <c r="N215" s="12">
        <v>429.25</v>
      </c>
      <c r="O215" s="11">
        <v>18457.75</v>
      </c>
      <c r="P215" s="24" t="s">
        <v>71</v>
      </c>
      <c r="Q215" s="24" t="s">
        <v>0</v>
      </c>
      <c r="R215" s="10">
        <f t="shared" si="18"/>
        <v>17.5</v>
      </c>
    </row>
    <row r="216" spans="2:18" s="4" customFormat="1" ht="34.5" customHeight="1" x14ac:dyDescent="0.25">
      <c r="B216" s="14">
        <f t="shared" si="20"/>
        <v>209</v>
      </c>
      <c r="C216" s="13">
        <v>45854</v>
      </c>
      <c r="D216" s="24" t="s">
        <v>22</v>
      </c>
      <c r="E216" s="24" t="s">
        <v>561</v>
      </c>
      <c r="F216" s="24" t="s">
        <v>560</v>
      </c>
      <c r="G216" s="29" t="s">
        <v>559</v>
      </c>
      <c r="H216" s="24" t="s">
        <v>31</v>
      </c>
      <c r="I216" s="29" t="s">
        <v>558</v>
      </c>
      <c r="J216" s="29" t="s">
        <v>557</v>
      </c>
      <c r="K216" s="24" t="s">
        <v>72</v>
      </c>
      <c r="L216" s="24" t="s">
        <v>7</v>
      </c>
      <c r="M216" s="10">
        <v>100</v>
      </c>
      <c r="N216" s="12">
        <v>429.25</v>
      </c>
      <c r="O216" s="11">
        <v>18457.75</v>
      </c>
      <c r="P216" s="24" t="s">
        <v>71</v>
      </c>
      <c r="Q216" s="24" t="s">
        <v>0</v>
      </c>
      <c r="R216" s="10">
        <f t="shared" si="18"/>
        <v>10</v>
      </c>
    </row>
    <row r="217" spans="2:18" s="4" customFormat="1" ht="34.5" customHeight="1" x14ac:dyDescent="0.25">
      <c r="B217" s="14">
        <f t="shared" si="20"/>
        <v>210</v>
      </c>
      <c r="C217" s="13">
        <v>45854</v>
      </c>
      <c r="D217" s="24" t="s">
        <v>22</v>
      </c>
      <c r="E217" s="24" t="s">
        <v>176</v>
      </c>
      <c r="F217" s="24" t="s">
        <v>88</v>
      </c>
      <c r="G217" s="24" t="s">
        <v>556</v>
      </c>
      <c r="H217" s="24" t="s">
        <v>31</v>
      </c>
      <c r="I217" s="24" t="s">
        <v>555</v>
      </c>
      <c r="J217" s="24" t="s">
        <v>554</v>
      </c>
      <c r="K217" s="24" t="s">
        <v>73</v>
      </c>
      <c r="L217" s="24" t="s">
        <v>7</v>
      </c>
      <c r="M217" s="10">
        <v>350</v>
      </c>
      <c r="N217" s="12">
        <v>94.39</v>
      </c>
      <c r="O217" s="11">
        <f t="shared" ref="O217:O248" si="22">+M217*N217</f>
        <v>33036.5</v>
      </c>
      <c r="P217" s="24" t="s">
        <v>74</v>
      </c>
      <c r="Q217" s="24" t="s">
        <v>0</v>
      </c>
      <c r="R217" s="10">
        <f t="shared" si="18"/>
        <v>35</v>
      </c>
    </row>
    <row r="218" spans="2:18" s="27" customFormat="1" ht="34.5" customHeight="1" x14ac:dyDescent="0.25">
      <c r="B218" s="14">
        <f t="shared" si="20"/>
        <v>211</v>
      </c>
      <c r="C218" s="13">
        <v>45854</v>
      </c>
      <c r="D218" s="24" t="s">
        <v>22</v>
      </c>
      <c r="E218" s="24" t="s">
        <v>43</v>
      </c>
      <c r="F218" s="24" t="s">
        <v>43</v>
      </c>
      <c r="G218" s="24" t="s">
        <v>553</v>
      </c>
      <c r="H218" s="24" t="s">
        <v>4</v>
      </c>
      <c r="I218" s="24" t="s">
        <v>552</v>
      </c>
      <c r="J218" s="24" t="s">
        <v>551</v>
      </c>
      <c r="K218" s="24" t="s">
        <v>142</v>
      </c>
      <c r="L218" s="24" t="s">
        <v>7</v>
      </c>
      <c r="M218" s="10">
        <v>267</v>
      </c>
      <c r="N218" s="12">
        <v>62.79</v>
      </c>
      <c r="O218" s="11">
        <f t="shared" si="22"/>
        <v>16764.93</v>
      </c>
      <c r="P218" s="24" t="s">
        <v>74</v>
      </c>
      <c r="Q218" s="24" t="s">
        <v>0</v>
      </c>
      <c r="R218" s="10">
        <f t="shared" si="18"/>
        <v>26.7</v>
      </c>
    </row>
    <row r="219" spans="2:18" ht="34.5" x14ac:dyDescent="0.25">
      <c r="B219" s="14">
        <f t="shared" si="20"/>
        <v>212</v>
      </c>
      <c r="C219" s="13">
        <v>45855</v>
      </c>
      <c r="D219" s="24" t="s">
        <v>48</v>
      </c>
      <c r="E219" s="24" t="s">
        <v>550</v>
      </c>
      <c r="F219" s="24" t="s">
        <v>549</v>
      </c>
      <c r="G219" s="24" t="s">
        <v>548</v>
      </c>
      <c r="H219" s="24" t="s">
        <v>31</v>
      </c>
      <c r="I219" s="24" t="s">
        <v>547</v>
      </c>
      <c r="J219" s="24" t="s">
        <v>238</v>
      </c>
      <c r="K219" s="24" t="s">
        <v>70</v>
      </c>
      <c r="L219" s="24" t="s">
        <v>11</v>
      </c>
      <c r="M219" s="10">
        <v>233</v>
      </c>
      <c r="N219" s="12">
        <v>0</v>
      </c>
      <c r="O219" s="11">
        <f t="shared" si="22"/>
        <v>0</v>
      </c>
      <c r="P219" s="24" t="s">
        <v>98</v>
      </c>
      <c r="Q219" s="24" t="s">
        <v>6</v>
      </c>
      <c r="R219" s="10">
        <f>M219/2</f>
        <v>116.5</v>
      </c>
    </row>
    <row r="220" spans="2:18" ht="34.5" x14ac:dyDescent="0.25">
      <c r="B220" s="14">
        <f t="shared" si="20"/>
        <v>213</v>
      </c>
      <c r="C220" s="13">
        <v>45855</v>
      </c>
      <c r="D220" s="24" t="s">
        <v>48</v>
      </c>
      <c r="E220" s="24" t="s">
        <v>546</v>
      </c>
      <c r="F220" s="24" t="s">
        <v>545</v>
      </c>
      <c r="G220" s="24" t="s">
        <v>544</v>
      </c>
      <c r="H220" s="24" t="s">
        <v>225</v>
      </c>
      <c r="I220" s="24" t="s">
        <v>543</v>
      </c>
      <c r="J220" s="24" t="s">
        <v>237</v>
      </c>
      <c r="K220" s="24" t="s">
        <v>70</v>
      </c>
      <c r="L220" s="24" t="s">
        <v>11</v>
      </c>
      <c r="M220" s="10">
        <v>510</v>
      </c>
      <c r="N220" s="12">
        <v>0</v>
      </c>
      <c r="O220" s="11">
        <f t="shared" si="22"/>
        <v>0</v>
      </c>
      <c r="P220" s="24" t="s">
        <v>98</v>
      </c>
      <c r="Q220" s="24" t="s">
        <v>6</v>
      </c>
      <c r="R220" s="10">
        <f>M220/2</f>
        <v>255</v>
      </c>
    </row>
    <row r="221" spans="2:18" x14ac:dyDescent="0.25">
      <c r="B221" s="14">
        <f t="shared" si="20"/>
        <v>214</v>
      </c>
      <c r="C221" s="13">
        <v>45855</v>
      </c>
      <c r="D221" s="24" t="s">
        <v>48</v>
      </c>
      <c r="E221" s="24" t="s">
        <v>542</v>
      </c>
      <c r="F221" s="24" t="s">
        <v>542</v>
      </c>
      <c r="G221" s="24" t="s">
        <v>541</v>
      </c>
      <c r="H221" s="24" t="s">
        <v>4</v>
      </c>
      <c r="I221" s="24" t="s">
        <v>540</v>
      </c>
      <c r="J221" s="24" t="s">
        <v>236</v>
      </c>
      <c r="K221" s="24" t="s">
        <v>70</v>
      </c>
      <c r="L221" s="24" t="s">
        <v>11</v>
      </c>
      <c r="M221" s="10">
        <v>500</v>
      </c>
      <c r="N221" s="12">
        <v>0</v>
      </c>
      <c r="O221" s="11">
        <f t="shared" si="22"/>
        <v>0</v>
      </c>
      <c r="P221" s="24" t="s">
        <v>98</v>
      </c>
      <c r="Q221" s="24" t="s">
        <v>6</v>
      </c>
      <c r="R221" s="10">
        <f>M221/2</f>
        <v>250</v>
      </c>
    </row>
    <row r="222" spans="2:18" ht="34.5" x14ac:dyDescent="0.25">
      <c r="B222" s="14">
        <f t="shared" si="20"/>
        <v>215</v>
      </c>
      <c r="C222" s="13">
        <v>45855</v>
      </c>
      <c r="D222" s="24" t="s">
        <v>25</v>
      </c>
      <c r="E222" s="24" t="s">
        <v>26</v>
      </c>
      <c r="F222" s="24" t="s">
        <v>539</v>
      </c>
      <c r="G222" s="24" t="s">
        <v>538</v>
      </c>
      <c r="H222" s="24" t="s">
        <v>31</v>
      </c>
      <c r="I222" s="24" t="s">
        <v>537</v>
      </c>
      <c r="J222" s="24" t="s">
        <v>235</v>
      </c>
      <c r="K222" s="24" t="s">
        <v>70</v>
      </c>
      <c r="L222" s="24" t="s">
        <v>11</v>
      </c>
      <c r="M222" s="10">
        <v>300</v>
      </c>
      <c r="N222" s="12">
        <v>0</v>
      </c>
      <c r="O222" s="11">
        <f t="shared" si="22"/>
        <v>0</v>
      </c>
      <c r="P222" s="24" t="s">
        <v>98</v>
      </c>
      <c r="Q222" s="24" t="s">
        <v>6</v>
      </c>
      <c r="R222" s="10">
        <f>M222/2</f>
        <v>150</v>
      </c>
    </row>
    <row r="223" spans="2:18" s="27" customFormat="1" ht="34.5" customHeight="1" x14ac:dyDescent="0.25">
      <c r="B223" s="14">
        <f t="shared" si="20"/>
        <v>216</v>
      </c>
      <c r="C223" s="13">
        <v>45855</v>
      </c>
      <c r="D223" s="24" t="s">
        <v>30</v>
      </c>
      <c r="E223" s="24" t="s">
        <v>128</v>
      </c>
      <c r="F223" s="24" t="s">
        <v>128</v>
      </c>
      <c r="G223" s="24" t="s">
        <v>129</v>
      </c>
      <c r="H223" s="24" t="s">
        <v>4</v>
      </c>
      <c r="I223" s="24" t="s">
        <v>130</v>
      </c>
      <c r="J223" s="24" t="s">
        <v>233</v>
      </c>
      <c r="K223" s="24" t="s">
        <v>115</v>
      </c>
      <c r="L223" s="24" t="s">
        <v>116</v>
      </c>
      <c r="M223" s="10">
        <v>1931</v>
      </c>
      <c r="N223" s="12">
        <v>1295</v>
      </c>
      <c r="O223" s="11">
        <f t="shared" si="22"/>
        <v>2500645</v>
      </c>
      <c r="P223" s="24" t="s">
        <v>117</v>
      </c>
      <c r="Q223" s="24" t="s">
        <v>6</v>
      </c>
      <c r="R223" s="10">
        <f>+M223*5</f>
        <v>9655</v>
      </c>
    </row>
    <row r="224" spans="2:18" ht="34.5" x14ac:dyDescent="0.25">
      <c r="B224" s="14">
        <f t="shared" si="20"/>
        <v>217</v>
      </c>
      <c r="C224" s="13">
        <v>45855</v>
      </c>
      <c r="D224" s="24" t="s">
        <v>25</v>
      </c>
      <c r="E224" s="24" t="s">
        <v>26</v>
      </c>
      <c r="F224" s="24" t="s">
        <v>524</v>
      </c>
      <c r="G224" s="24" t="s">
        <v>536</v>
      </c>
      <c r="H224" s="24" t="s">
        <v>31</v>
      </c>
      <c r="I224" s="24" t="s">
        <v>522</v>
      </c>
      <c r="J224" s="24" t="s">
        <v>535</v>
      </c>
      <c r="K224" s="24" t="s">
        <v>172</v>
      </c>
      <c r="L224" s="24" t="s">
        <v>105</v>
      </c>
      <c r="M224" s="10">
        <v>200</v>
      </c>
      <c r="N224" s="12">
        <v>41.03</v>
      </c>
      <c r="O224" s="11">
        <f t="shared" si="22"/>
        <v>8206</v>
      </c>
      <c r="P224" s="24" t="s">
        <v>159</v>
      </c>
      <c r="Q224" s="24" t="s">
        <v>0</v>
      </c>
      <c r="R224" s="10">
        <f t="shared" ref="R224:R236" si="23">M224</f>
        <v>200</v>
      </c>
    </row>
    <row r="225" spans="2:18" ht="34.5" x14ac:dyDescent="0.25">
      <c r="B225" s="14">
        <f t="shared" si="20"/>
        <v>218</v>
      </c>
      <c r="C225" s="13">
        <v>45855</v>
      </c>
      <c r="D225" s="24" t="s">
        <v>25</v>
      </c>
      <c r="E225" s="24" t="s">
        <v>26</v>
      </c>
      <c r="F225" s="24" t="s">
        <v>524</v>
      </c>
      <c r="G225" s="24" t="s">
        <v>536</v>
      </c>
      <c r="H225" s="24" t="s">
        <v>31</v>
      </c>
      <c r="I225" s="24" t="s">
        <v>522</v>
      </c>
      <c r="J225" s="24" t="s">
        <v>535</v>
      </c>
      <c r="K225" s="24" t="s">
        <v>171</v>
      </c>
      <c r="L225" s="24" t="s">
        <v>105</v>
      </c>
      <c r="M225" s="10">
        <v>200</v>
      </c>
      <c r="N225" s="12">
        <v>64.72</v>
      </c>
      <c r="O225" s="11">
        <f t="shared" si="22"/>
        <v>12944</v>
      </c>
      <c r="P225" s="24" t="s">
        <v>159</v>
      </c>
      <c r="Q225" s="24" t="s">
        <v>0</v>
      </c>
      <c r="R225" s="10">
        <f t="shared" si="23"/>
        <v>200</v>
      </c>
    </row>
    <row r="226" spans="2:18" s="27" customFormat="1" ht="34.5" customHeight="1" x14ac:dyDescent="0.25">
      <c r="B226" s="14">
        <f t="shared" si="20"/>
        <v>219</v>
      </c>
      <c r="C226" s="13">
        <v>45854</v>
      </c>
      <c r="D226" s="24" t="s">
        <v>79</v>
      </c>
      <c r="E226" s="24" t="s">
        <v>79</v>
      </c>
      <c r="F226" s="24" t="s">
        <v>253</v>
      </c>
      <c r="G226" s="24" t="s">
        <v>252</v>
      </c>
      <c r="H226" s="24" t="s">
        <v>534</v>
      </c>
      <c r="I226" s="24" t="s">
        <v>251</v>
      </c>
      <c r="J226" s="24" t="s">
        <v>533</v>
      </c>
      <c r="K226" s="24" t="s">
        <v>114</v>
      </c>
      <c r="L226" s="24" t="s">
        <v>144</v>
      </c>
      <c r="M226" s="10">
        <v>300</v>
      </c>
      <c r="N226" s="12">
        <v>145</v>
      </c>
      <c r="O226" s="11">
        <f t="shared" si="22"/>
        <v>43500</v>
      </c>
      <c r="P226" s="24" t="s">
        <v>143</v>
      </c>
      <c r="Q226" s="24" t="s">
        <v>1</v>
      </c>
      <c r="R226" s="10">
        <f t="shared" si="23"/>
        <v>300</v>
      </c>
    </row>
    <row r="227" spans="2:18" ht="34.5" customHeight="1" x14ac:dyDescent="0.25">
      <c r="B227" s="14">
        <f t="shared" si="20"/>
        <v>220</v>
      </c>
      <c r="C227" s="13">
        <v>45854</v>
      </c>
      <c r="D227" s="24" t="s">
        <v>48</v>
      </c>
      <c r="E227" s="24" t="s">
        <v>532</v>
      </c>
      <c r="F227" s="24" t="s">
        <v>531</v>
      </c>
      <c r="G227" s="24" t="s">
        <v>530</v>
      </c>
      <c r="H227" s="24" t="s">
        <v>31</v>
      </c>
      <c r="I227" s="24" t="s">
        <v>529</v>
      </c>
      <c r="J227" s="24" t="s">
        <v>200</v>
      </c>
      <c r="K227" s="24" t="s">
        <v>135</v>
      </c>
      <c r="L227" s="24" t="s">
        <v>134</v>
      </c>
      <c r="M227" s="10">
        <v>74</v>
      </c>
      <c r="N227" s="12">
        <v>1632</v>
      </c>
      <c r="O227" s="11">
        <f t="shared" si="22"/>
        <v>120768</v>
      </c>
      <c r="P227" s="24" t="s">
        <v>133</v>
      </c>
      <c r="Q227" s="24" t="s">
        <v>1</v>
      </c>
      <c r="R227" s="10">
        <f t="shared" si="23"/>
        <v>74</v>
      </c>
    </row>
    <row r="228" spans="2:18" ht="34.5" customHeight="1" x14ac:dyDescent="0.25">
      <c r="B228" s="14">
        <f t="shared" si="20"/>
        <v>221</v>
      </c>
      <c r="C228" s="13">
        <v>45855</v>
      </c>
      <c r="D228" s="24" t="s">
        <v>25</v>
      </c>
      <c r="E228" s="24" t="s">
        <v>26</v>
      </c>
      <c r="F228" s="24" t="s">
        <v>528</v>
      </c>
      <c r="G228" s="24" t="s">
        <v>527</v>
      </c>
      <c r="H228" s="24" t="s">
        <v>31</v>
      </c>
      <c r="I228" s="24" t="s">
        <v>526</v>
      </c>
      <c r="J228" s="24" t="s">
        <v>525</v>
      </c>
      <c r="K228" s="24" t="s">
        <v>135</v>
      </c>
      <c r="L228" s="24" t="s">
        <v>134</v>
      </c>
      <c r="M228" s="10">
        <v>50</v>
      </c>
      <c r="N228" s="12">
        <v>1632</v>
      </c>
      <c r="O228" s="11">
        <f t="shared" si="22"/>
        <v>81600</v>
      </c>
      <c r="P228" s="24" t="s">
        <v>133</v>
      </c>
      <c r="Q228" s="24" t="s">
        <v>1</v>
      </c>
      <c r="R228" s="10">
        <f t="shared" si="23"/>
        <v>50</v>
      </c>
    </row>
    <row r="229" spans="2:18" ht="34.5" customHeight="1" x14ac:dyDescent="0.25">
      <c r="B229" s="14">
        <f t="shared" si="20"/>
        <v>222</v>
      </c>
      <c r="C229" s="13">
        <v>45855</v>
      </c>
      <c r="D229" s="24" t="s">
        <v>25</v>
      </c>
      <c r="E229" s="24" t="s">
        <v>26</v>
      </c>
      <c r="F229" s="24" t="s">
        <v>524</v>
      </c>
      <c r="G229" s="24" t="s">
        <v>523</v>
      </c>
      <c r="H229" s="24" t="s">
        <v>31</v>
      </c>
      <c r="I229" s="24" t="s">
        <v>522</v>
      </c>
      <c r="J229" s="24" t="s">
        <v>168</v>
      </c>
      <c r="K229" s="24" t="s">
        <v>135</v>
      </c>
      <c r="L229" s="24" t="s">
        <v>134</v>
      </c>
      <c r="M229" s="10">
        <v>50</v>
      </c>
      <c r="N229" s="12">
        <v>1632</v>
      </c>
      <c r="O229" s="11">
        <f t="shared" si="22"/>
        <v>81600</v>
      </c>
      <c r="P229" s="24" t="s">
        <v>133</v>
      </c>
      <c r="Q229" s="24" t="s">
        <v>1</v>
      </c>
      <c r="R229" s="10">
        <f t="shared" si="23"/>
        <v>50</v>
      </c>
    </row>
    <row r="230" spans="2:18" ht="34.5" customHeight="1" x14ac:dyDescent="0.25">
      <c r="B230" s="14">
        <f t="shared" si="20"/>
        <v>223</v>
      </c>
      <c r="C230" s="13">
        <v>45855</v>
      </c>
      <c r="D230" s="24" t="s">
        <v>27</v>
      </c>
      <c r="E230" s="24" t="s">
        <v>92</v>
      </c>
      <c r="F230" s="24" t="s">
        <v>521</v>
      </c>
      <c r="G230" s="24" t="s">
        <v>520</v>
      </c>
      <c r="H230" s="24" t="s">
        <v>31</v>
      </c>
      <c r="I230" s="24" t="s">
        <v>519</v>
      </c>
      <c r="J230" s="24" t="s">
        <v>518</v>
      </c>
      <c r="K230" s="24" t="s">
        <v>135</v>
      </c>
      <c r="L230" s="24" t="s">
        <v>134</v>
      </c>
      <c r="M230" s="10">
        <v>50</v>
      </c>
      <c r="N230" s="12">
        <v>1632</v>
      </c>
      <c r="O230" s="11">
        <f t="shared" si="22"/>
        <v>81600</v>
      </c>
      <c r="P230" s="24" t="s">
        <v>133</v>
      </c>
      <c r="Q230" s="24" t="s">
        <v>1</v>
      </c>
      <c r="R230" s="10">
        <f t="shared" si="23"/>
        <v>50</v>
      </c>
    </row>
    <row r="231" spans="2:18" ht="34.5" customHeight="1" x14ac:dyDescent="0.25">
      <c r="B231" s="14">
        <f t="shared" si="20"/>
        <v>224</v>
      </c>
      <c r="C231" s="13">
        <v>45855</v>
      </c>
      <c r="D231" s="24" t="s">
        <v>27</v>
      </c>
      <c r="E231" s="24" t="s">
        <v>92</v>
      </c>
      <c r="F231" s="24" t="s">
        <v>153</v>
      </c>
      <c r="G231" s="24" t="s">
        <v>517</v>
      </c>
      <c r="H231" s="24" t="s">
        <v>31</v>
      </c>
      <c r="I231" s="24" t="s">
        <v>516</v>
      </c>
      <c r="J231" s="24" t="s">
        <v>157</v>
      </c>
      <c r="K231" s="24" t="s">
        <v>135</v>
      </c>
      <c r="L231" s="24" t="s">
        <v>134</v>
      </c>
      <c r="M231" s="10">
        <v>50</v>
      </c>
      <c r="N231" s="12">
        <v>1632</v>
      </c>
      <c r="O231" s="11">
        <f t="shared" si="22"/>
        <v>81600</v>
      </c>
      <c r="P231" s="24" t="s">
        <v>133</v>
      </c>
      <c r="Q231" s="24" t="s">
        <v>1</v>
      </c>
      <c r="R231" s="10">
        <f t="shared" si="23"/>
        <v>50</v>
      </c>
    </row>
    <row r="232" spans="2:18" ht="34.5" customHeight="1" x14ac:dyDescent="0.25">
      <c r="B232" s="14">
        <f t="shared" si="20"/>
        <v>225</v>
      </c>
      <c r="C232" s="13">
        <v>45855</v>
      </c>
      <c r="D232" s="24" t="s">
        <v>25</v>
      </c>
      <c r="E232" s="24" t="s">
        <v>25</v>
      </c>
      <c r="F232" s="24" t="s">
        <v>83</v>
      </c>
      <c r="G232" s="24" t="s">
        <v>501</v>
      </c>
      <c r="H232" s="24" t="s">
        <v>31</v>
      </c>
      <c r="I232" s="24" t="s">
        <v>500</v>
      </c>
      <c r="J232" s="24" t="s">
        <v>156</v>
      </c>
      <c r="K232" s="24" t="s">
        <v>135</v>
      </c>
      <c r="L232" s="24" t="s">
        <v>134</v>
      </c>
      <c r="M232" s="10">
        <v>71</v>
      </c>
      <c r="N232" s="12">
        <v>1632</v>
      </c>
      <c r="O232" s="11">
        <f t="shared" si="22"/>
        <v>115872</v>
      </c>
      <c r="P232" s="24" t="s">
        <v>133</v>
      </c>
      <c r="Q232" s="24" t="s">
        <v>1</v>
      </c>
      <c r="R232" s="10">
        <f t="shared" si="23"/>
        <v>71</v>
      </c>
    </row>
    <row r="233" spans="2:18" ht="34.5" customHeight="1" x14ac:dyDescent="0.25">
      <c r="B233" s="14">
        <f t="shared" si="20"/>
        <v>226</v>
      </c>
      <c r="C233" s="13">
        <v>45855</v>
      </c>
      <c r="D233" s="24" t="s">
        <v>25</v>
      </c>
      <c r="E233" s="24" t="s">
        <v>25</v>
      </c>
      <c r="F233" s="24" t="s">
        <v>515</v>
      </c>
      <c r="G233" s="24" t="s">
        <v>514</v>
      </c>
      <c r="H233" s="24" t="s">
        <v>31</v>
      </c>
      <c r="I233" s="24" t="s">
        <v>513</v>
      </c>
      <c r="J233" s="24" t="s">
        <v>166</v>
      </c>
      <c r="K233" s="24" t="s">
        <v>135</v>
      </c>
      <c r="L233" s="24" t="s">
        <v>134</v>
      </c>
      <c r="M233" s="10">
        <v>39</v>
      </c>
      <c r="N233" s="12">
        <v>1632</v>
      </c>
      <c r="O233" s="11">
        <f t="shared" si="22"/>
        <v>63648</v>
      </c>
      <c r="P233" s="24" t="s">
        <v>133</v>
      </c>
      <c r="Q233" s="24" t="s">
        <v>1</v>
      </c>
      <c r="R233" s="10">
        <f t="shared" si="23"/>
        <v>39</v>
      </c>
    </row>
    <row r="234" spans="2:18" ht="34.5" customHeight="1" x14ac:dyDescent="0.25">
      <c r="B234" s="14">
        <f t="shared" si="20"/>
        <v>227</v>
      </c>
      <c r="C234" s="13">
        <v>45855</v>
      </c>
      <c r="D234" s="24" t="s">
        <v>25</v>
      </c>
      <c r="E234" s="24" t="s">
        <v>512</v>
      </c>
      <c r="F234" s="24" t="s">
        <v>511</v>
      </c>
      <c r="G234" s="24" t="s">
        <v>510</v>
      </c>
      <c r="H234" s="24" t="s">
        <v>31</v>
      </c>
      <c r="I234" s="24" t="s">
        <v>509</v>
      </c>
      <c r="J234" s="24" t="s">
        <v>165</v>
      </c>
      <c r="K234" s="24" t="s">
        <v>135</v>
      </c>
      <c r="L234" s="24" t="s">
        <v>134</v>
      </c>
      <c r="M234" s="10">
        <v>68</v>
      </c>
      <c r="N234" s="12">
        <v>1632</v>
      </c>
      <c r="O234" s="11">
        <f t="shared" si="22"/>
        <v>110976</v>
      </c>
      <c r="P234" s="24" t="s">
        <v>133</v>
      </c>
      <c r="Q234" s="24" t="s">
        <v>1</v>
      </c>
      <c r="R234" s="10">
        <f t="shared" si="23"/>
        <v>68</v>
      </c>
    </row>
    <row r="235" spans="2:18" ht="34.5" customHeight="1" x14ac:dyDescent="0.25">
      <c r="B235" s="14">
        <f t="shared" si="20"/>
        <v>228</v>
      </c>
      <c r="C235" s="13">
        <v>45855</v>
      </c>
      <c r="D235" s="24" t="s">
        <v>25</v>
      </c>
      <c r="E235" s="24" t="s">
        <v>381</v>
      </c>
      <c r="F235" s="24" t="s">
        <v>508</v>
      </c>
      <c r="G235" s="24" t="s">
        <v>507</v>
      </c>
      <c r="H235" s="24" t="s">
        <v>31</v>
      </c>
      <c r="I235" s="24" t="s">
        <v>506</v>
      </c>
      <c r="J235" s="24" t="s">
        <v>127</v>
      </c>
      <c r="K235" s="24" t="s">
        <v>135</v>
      </c>
      <c r="L235" s="24" t="s">
        <v>134</v>
      </c>
      <c r="M235" s="10">
        <v>50</v>
      </c>
      <c r="N235" s="12">
        <v>1632</v>
      </c>
      <c r="O235" s="11">
        <f t="shared" si="22"/>
        <v>81600</v>
      </c>
      <c r="P235" s="24" t="s">
        <v>133</v>
      </c>
      <c r="Q235" s="24" t="s">
        <v>1</v>
      </c>
      <c r="R235" s="10">
        <f t="shared" si="23"/>
        <v>50</v>
      </c>
    </row>
    <row r="236" spans="2:18" ht="34.5" customHeight="1" x14ac:dyDescent="0.25">
      <c r="B236" s="14">
        <f t="shared" si="20"/>
        <v>229</v>
      </c>
      <c r="C236" s="13">
        <v>45855</v>
      </c>
      <c r="D236" s="24" t="s">
        <v>25</v>
      </c>
      <c r="E236" s="24" t="s">
        <v>505</v>
      </c>
      <c r="F236" s="24" t="s">
        <v>504</v>
      </c>
      <c r="G236" s="24" t="s">
        <v>503</v>
      </c>
      <c r="H236" s="24" t="s">
        <v>31</v>
      </c>
      <c r="I236" s="24" t="s">
        <v>502</v>
      </c>
      <c r="J236" s="24" t="s">
        <v>164</v>
      </c>
      <c r="K236" s="24" t="s">
        <v>135</v>
      </c>
      <c r="L236" s="24" t="s">
        <v>134</v>
      </c>
      <c r="M236" s="10">
        <v>50</v>
      </c>
      <c r="N236" s="12">
        <v>1632</v>
      </c>
      <c r="O236" s="11">
        <f t="shared" si="22"/>
        <v>81600</v>
      </c>
      <c r="P236" s="24" t="s">
        <v>133</v>
      </c>
      <c r="Q236" s="24" t="s">
        <v>1</v>
      </c>
      <c r="R236" s="10">
        <f t="shared" si="23"/>
        <v>50</v>
      </c>
    </row>
    <row r="237" spans="2:18" s="4" customFormat="1" ht="34.5" customHeight="1" x14ac:dyDescent="0.25">
      <c r="B237" s="14">
        <f t="shared" si="20"/>
        <v>230</v>
      </c>
      <c r="C237" s="13">
        <v>45855</v>
      </c>
      <c r="D237" s="24" t="s">
        <v>25</v>
      </c>
      <c r="E237" s="24" t="s">
        <v>25</v>
      </c>
      <c r="F237" s="24" t="s">
        <v>83</v>
      </c>
      <c r="G237" s="24" t="s">
        <v>501</v>
      </c>
      <c r="H237" s="24" t="s">
        <v>31</v>
      </c>
      <c r="I237" s="24" t="s">
        <v>500</v>
      </c>
      <c r="J237" s="24" t="s">
        <v>499</v>
      </c>
      <c r="K237" s="24" t="s">
        <v>122</v>
      </c>
      <c r="L237" s="24" t="s">
        <v>7</v>
      </c>
      <c r="M237" s="10">
        <v>300</v>
      </c>
      <c r="N237" s="12">
        <v>153.44999999999999</v>
      </c>
      <c r="O237" s="11">
        <f t="shared" si="22"/>
        <v>46035</v>
      </c>
      <c r="P237" s="24" t="s">
        <v>71</v>
      </c>
      <c r="Q237" s="24" t="s">
        <v>0</v>
      </c>
      <c r="R237" s="10">
        <f>+M237/10</f>
        <v>30</v>
      </c>
    </row>
    <row r="238" spans="2:18" s="4" customFormat="1" ht="34.5" customHeight="1" x14ac:dyDescent="0.25">
      <c r="B238" s="14">
        <f t="shared" si="20"/>
        <v>231</v>
      </c>
      <c r="C238" s="13">
        <v>45855</v>
      </c>
      <c r="D238" s="24" t="s">
        <v>25</v>
      </c>
      <c r="E238" s="24" t="s">
        <v>147</v>
      </c>
      <c r="F238" s="24" t="s">
        <v>497</v>
      </c>
      <c r="G238" s="24" t="s">
        <v>496</v>
      </c>
      <c r="H238" s="24" t="s">
        <v>31</v>
      </c>
      <c r="I238" s="24" t="s">
        <v>495</v>
      </c>
      <c r="J238" s="24" t="s">
        <v>494</v>
      </c>
      <c r="K238" s="24" t="s">
        <v>122</v>
      </c>
      <c r="L238" s="24" t="s">
        <v>7</v>
      </c>
      <c r="M238" s="10">
        <v>300</v>
      </c>
      <c r="N238" s="12">
        <v>153.44999999999999</v>
      </c>
      <c r="O238" s="11">
        <f t="shared" si="22"/>
        <v>46035</v>
      </c>
      <c r="P238" s="24" t="s">
        <v>71</v>
      </c>
      <c r="Q238" s="24" t="s">
        <v>0</v>
      </c>
      <c r="R238" s="10">
        <f>+M238/10</f>
        <v>30</v>
      </c>
    </row>
    <row r="239" spans="2:18" x14ac:dyDescent="0.25">
      <c r="B239" s="14">
        <f t="shared" si="20"/>
        <v>232</v>
      </c>
      <c r="C239" s="13">
        <v>45855</v>
      </c>
      <c r="D239" s="24" t="s">
        <v>48</v>
      </c>
      <c r="E239" s="24" t="s">
        <v>493</v>
      </c>
      <c r="F239" s="24" t="s">
        <v>493</v>
      </c>
      <c r="G239" s="24" t="s">
        <v>492</v>
      </c>
      <c r="H239" s="24" t="s">
        <v>4</v>
      </c>
      <c r="I239" s="24" t="s">
        <v>491</v>
      </c>
      <c r="J239" s="24" t="s">
        <v>232</v>
      </c>
      <c r="K239" s="24" t="s">
        <v>70</v>
      </c>
      <c r="L239" s="24" t="s">
        <v>11</v>
      </c>
      <c r="M239" s="10">
        <v>500</v>
      </c>
      <c r="N239" s="12">
        <v>0</v>
      </c>
      <c r="O239" s="11">
        <f t="shared" si="22"/>
        <v>0</v>
      </c>
      <c r="P239" s="24" t="s">
        <v>98</v>
      </c>
      <c r="Q239" s="24" t="s">
        <v>6</v>
      </c>
      <c r="R239" s="10">
        <f>M239/2</f>
        <v>250</v>
      </c>
    </row>
    <row r="240" spans="2:18" ht="34.5" customHeight="1" x14ac:dyDescent="0.25">
      <c r="B240" s="14">
        <f t="shared" si="20"/>
        <v>233</v>
      </c>
      <c r="C240" s="13">
        <v>45856</v>
      </c>
      <c r="D240" s="24" t="s">
        <v>5</v>
      </c>
      <c r="E240" s="24" t="s">
        <v>51</v>
      </c>
      <c r="F240" s="24" t="s">
        <v>51</v>
      </c>
      <c r="G240" s="24" t="s">
        <v>227</v>
      </c>
      <c r="H240" s="24" t="s">
        <v>4</v>
      </c>
      <c r="I240" s="24" t="s">
        <v>226</v>
      </c>
      <c r="J240" s="24" t="s">
        <v>163</v>
      </c>
      <c r="K240" s="24" t="s">
        <v>56</v>
      </c>
      <c r="L240" s="24" t="s">
        <v>55</v>
      </c>
      <c r="M240" s="10">
        <v>1000</v>
      </c>
      <c r="N240" s="12">
        <v>2548</v>
      </c>
      <c r="O240" s="11">
        <f t="shared" si="22"/>
        <v>2548000</v>
      </c>
      <c r="P240" s="24" t="s">
        <v>136</v>
      </c>
      <c r="Q240" s="24" t="s">
        <v>1</v>
      </c>
      <c r="R240" s="10">
        <f>M240</f>
        <v>1000</v>
      </c>
    </row>
    <row r="241" spans="1:18" x14ac:dyDescent="0.25">
      <c r="B241" s="14">
        <f t="shared" si="20"/>
        <v>234</v>
      </c>
      <c r="C241" s="13">
        <v>45856</v>
      </c>
      <c r="D241" s="24" t="s">
        <v>25</v>
      </c>
      <c r="E241" s="24" t="s">
        <v>84</v>
      </c>
      <c r="F241" s="24" t="s">
        <v>84</v>
      </c>
      <c r="G241" s="24" t="s">
        <v>490</v>
      </c>
      <c r="H241" s="24" t="s">
        <v>4</v>
      </c>
      <c r="I241" s="24" t="s">
        <v>489</v>
      </c>
      <c r="J241" s="24" t="s">
        <v>231</v>
      </c>
      <c r="K241" s="24" t="s">
        <v>70</v>
      </c>
      <c r="L241" s="24" t="s">
        <v>11</v>
      </c>
      <c r="M241" s="10">
        <v>606</v>
      </c>
      <c r="N241" s="12">
        <v>0</v>
      </c>
      <c r="O241" s="11">
        <f t="shared" si="22"/>
        <v>0</v>
      </c>
      <c r="P241" s="24" t="s">
        <v>98</v>
      </c>
      <c r="Q241" s="24" t="s">
        <v>6</v>
      </c>
      <c r="R241" s="10">
        <f>M241/2</f>
        <v>303</v>
      </c>
    </row>
    <row r="242" spans="1:18" s="4" customFormat="1" ht="34.5" customHeight="1" x14ac:dyDescent="0.25">
      <c r="B242" s="14">
        <f t="shared" si="20"/>
        <v>235</v>
      </c>
      <c r="C242" s="13">
        <v>45856</v>
      </c>
      <c r="D242" s="24" t="s">
        <v>22</v>
      </c>
      <c r="E242" s="24" t="s">
        <v>52</v>
      </c>
      <c r="F242" s="24" t="s">
        <v>488</v>
      </c>
      <c r="G242" s="24" t="s">
        <v>487</v>
      </c>
      <c r="H242" s="24" t="s">
        <v>31</v>
      </c>
      <c r="I242" s="24" t="s">
        <v>486</v>
      </c>
      <c r="J242" s="24" t="s">
        <v>230</v>
      </c>
      <c r="K242" s="24" t="s">
        <v>180</v>
      </c>
      <c r="L242" s="24" t="s">
        <v>139</v>
      </c>
      <c r="M242" s="10">
        <v>100</v>
      </c>
      <c r="N242" s="12">
        <v>210</v>
      </c>
      <c r="O242" s="11">
        <f t="shared" si="22"/>
        <v>21000</v>
      </c>
      <c r="P242" s="24" t="s">
        <v>158</v>
      </c>
      <c r="Q242" s="24" t="s">
        <v>6</v>
      </c>
      <c r="R242" s="10">
        <f>+M242*8</f>
        <v>800</v>
      </c>
    </row>
    <row r="243" spans="1:18" x14ac:dyDescent="0.25">
      <c r="B243" s="14">
        <f t="shared" si="20"/>
        <v>236</v>
      </c>
      <c r="C243" s="13">
        <v>45856</v>
      </c>
      <c r="D243" s="24" t="s">
        <v>48</v>
      </c>
      <c r="E243" s="24" t="s">
        <v>485</v>
      </c>
      <c r="F243" s="24" t="s">
        <v>485</v>
      </c>
      <c r="G243" s="24" t="s">
        <v>484</v>
      </c>
      <c r="H243" s="24" t="s">
        <v>4</v>
      </c>
      <c r="I243" s="24" t="s">
        <v>483</v>
      </c>
      <c r="J243" s="24" t="s">
        <v>229</v>
      </c>
      <c r="K243" s="24" t="s">
        <v>70</v>
      </c>
      <c r="L243" s="24" t="s">
        <v>11</v>
      </c>
      <c r="M243" s="10">
        <v>580</v>
      </c>
      <c r="N243" s="12">
        <v>0</v>
      </c>
      <c r="O243" s="11">
        <f t="shared" si="22"/>
        <v>0</v>
      </c>
      <c r="P243" s="24" t="s">
        <v>98</v>
      </c>
      <c r="Q243" s="24" t="s">
        <v>6</v>
      </c>
      <c r="R243" s="10">
        <f>M243/2</f>
        <v>290</v>
      </c>
    </row>
    <row r="244" spans="1:18" ht="34.5" x14ac:dyDescent="0.25">
      <c r="B244" s="14">
        <f t="shared" si="20"/>
        <v>237</v>
      </c>
      <c r="C244" s="13">
        <v>45856</v>
      </c>
      <c r="D244" s="24" t="s">
        <v>25</v>
      </c>
      <c r="E244" s="24" t="s">
        <v>381</v>
      </c>
      <c r="F244" s="24" t="s">
        <v>482</v>
      </c>
      <c r="G244" s="24" t="s">
        <v>481</v>
      </c>
      <c r="H244" s="24" t="s">
        <v>31</v>
      </c>
      <c r="I244" s="24" t="s">
        <v>480</v>
      </c>
      <c r="J244" s="24" t="s">
        <v>228</v>
      </c>
      <c r="K244" s="24" t="s">
        <v>70</v>
      </c>
      <c r="L244" s="24" t="s">
        <v>11</v>
      </c>
      <c r="M244" s="10">
        <v>200</v>
      </c>
      <c r="N244" s="12">
        <v>0</v>
      </c>
      <c r="O244" s="11">
        <f t="shared" si="22"/>
        <v>0</v>
      </c>
      <c r="P244" s="24" t="s">
        <v>98</v>
      </c>
      <c r="Q244" s="24" t="s">
        <v>6</v>
      </c>
      <c r="R244" s="10">
        <f>M244/2</f>
        <v>100</v>
      </c>
    </row>
    <row r="245" spans="1:18" s="4" customFormat="1" ht="34.5" customHeight="1" x14ac:dyDescent="0.25">
      <c r="B245" s="14">
        <f t="shared" si="20"/>
        <v>238</v>
      </c>
      <c r="C245" s="13">
        <v>45856</v>
      </c>
      <c r="D245" s="24" t="s">
        <v>25</v>
      </c>
      <c r="E245" s="24" t="s">
        <v>25</v>
      </c>
      <c r="F245" s="24" t="s">
        <v>479</v>
      </c>
      <c r="G245" s="24" t="s">
        <v>478</v>
      </c>
      <c r="H245" s="24" t="s">
        <v>477</v>
      </c>
      <c r="I245" s="24" t="s">
        <v>476</v>
      </c>
      <c r="J245" s="24" t="s">
        <v>475</v>
      </c>
      <c r="K245" s="24" t="s">
        <v>107</v>
      </c>
      <c r="L245" s="24" t="s">
        <v>105</v>
      </c>
      <c r="M245" s="10">
        <v>60</v>
      </c>
      <c r="N245" s="12">
        <v>248</v>
      </c>
      <c r="O245" s="11">
        <f t="shared" si="22"/>
        <v>14880</v>
      </c>
      <c r="P245" s="24" t="s">
        <v>106</v>
      </c>
      <c r="Q245" s="24" t="s">
        <v>6</v>
      </c>
      <c r="R245" s="10">
        <f>M245</f>
        <v>60</v>
      </c>
    </row>
    <row r="246" spans="1:18" s="27" customFormat="1" ht="34.5" customHeight="1" x14ac:dyDescent="0.25">
      <c r="B246" s="14">
        <f t="shared" si="20"/>
        <v>239</v>
      </c>
      <c r="C246" s="13">
        <v>45859</v>
      </c>
      <c r="D246" s="24" t="s">
        <v>22</v>
      </c>
      <c r="E246" s="24" t="s">
        <v>93</v>
      </c>
      <c r="F246" s="24" t="s">
        <v>474</v>
      </c>
      <c r="G246" s="24" t="s">
        <v>473</v>
      </c>
      <c r="H246" s="24" t="s">
        <v>31</v>
      </c>
      <c r="I246" s="24" t="s">
        <v>472</v>
      </c>
      <c r="J246" s="24" t="s">
        <v>471</v>
      </c>
      <c r="K246" s="24" t="s">
        <v>142</v>
      </c>
      <c r="L246" s="24" t="s">
        <v>7</v>
      </c>
      <c r="M246" s="10">
        <v>407</v>
      </c>
      <c r="N246" s="12">
        <v>62.79</v>
      </c>
      <c r="O246" s="11">
        <f t="shared" si="22"/>
        <v>25555.53</v>
      </c>
      <c r="P246" s="24" t="s">
        <v>74</v>
      </c>
      <c r="Q246" s="24" t="s">
        <v>0</v>
      </c>
      <c r="R246" s="10">
        <f>+M246/10</f>
        <v>40.700000000000003</v>
      </c>
    </row>
    <row r="247" spans="1:18" s="4" customFormat="1" ht="34.5" customHeight="1" x14ac:dyDescent="0.25">
      <c r="B247" s="14">
        <f t="shared" si="20"/>
        <v>240</v>
      </c>
      <c r="C247" s="13">
        <v>45859</v>
      </c>
      <c r="D247" s="24" t="s">
        <v>22</v>
      </c>
      <c r="E247" s="24" t="s">
        <v>93</v>
      </c>
      <c r="F247" s="24" t="s">
        <v>474</v>
      </c>
      <c r="G247" s="24" t="s">
        <v>473</v>
      </c>
      <c r="H247" s="24" t="s">
        <v>31</v>
      </c>
      <c r="I247" s="24" t="s">
        <v>472</v>
      </c>
      <c r="J247" s="24" t="s">
        <v>471</v>
      </c>
      <c r="K247" s="24" t="s">
        <v>73</v>
      </c>
      <c r="L247" s="24" t="s">
        <v>7</v>
      </c>
      <c r="M247" s="10">
        <v>73</v>
      </c>
      <c r="N247" s="12">
        <v>94.39</v>
      </c>
      <c r="O247" s="11">
        <f t="shared" si="22"/>
        <v>6890.47</v>
      </c>
      <c r="P247" s="24" t="s">
        <v>74</v>
      </c>
      <c r="Q247" s="24" t="s">
        <v>0</v>
      </c>
      <c r="R247" s="10">
        <f>+M247/10</f>
        <v>7.3</v>
      </c>
    </row>
    <row r="248" spans="1:18" ht="34.5" x14ac:dyDescent="0.25">
      <c r="B248" s="14">
        <f t="shared" si="20"/>
        <v>241</v>
      </c>
      <c r="C248" s="13">
        <v>45859</v>
      </c>
      <c r="D248" s="24" t="s">
        <v>47</v>
      </c>
      <c r="E248" s="24" t="s">
        <v>183</v>
      </c>
      <c r="F248" s="24" t="s">
        <v>470</v>
      </c>
      <c r="G248" s="24" t="s">
        <v>469</v>
      </c>
      <c r="H248" s="24" t="s">
        <v>415</v>
      </c>
      <c r="I248" s="24" t="s">
        <v>468</v>
      </c>
      <c r="J248" s="24" t="s">
        <v>467</v>
      </c>
      <c r="K248" s="24" t="s">
        <v>70</v>
      </c>
      <c r="L248" s="24" t="s">
        <v>11</v>
      </c>
      <c r="M248" s="10">
        <v>82</v>
      </c>
      <c r="N248" s="12">
        <v>0</v>
      </c>
      <c r="O248" s="11">
        <f t="shared" si="22"/>
        <v>0</v>
      </c>
      <c r="P248" s="24" t="s">
        <v>98</v>
      </c>
      <c r="Q248" s="24" t="s">
        <v>6</v>
      </c>
      <c r="R248" s="10">
        <f t="shared" ref="R248:R253" si="24">M248/2</f>
        <v>41</v>
      </c>
    </row>
    <row r="249" spans="1:18" ht="34.5" x14ac:dyDescent="0.25">
      <c r="B249" s="14">
        <f t="shared" si="20"/>
        <v>242</v>
      </c>
      <c r="C249" s="13">
        <v>45859</v>
      </c>
      <c r="D249" s="24" t="s">
        <v>47</v>
      </c>
      <c r="E249" s="24" t="s">
        <v>183</v>
      </c>
      <c r="F249" s="24" t="s">
        <v>466</v>
      </c>
      <c r="G249" s="24" t="s">
        <v>465</v>
      </c>
      <c r="H249" s="24" t="s">
        <v>415</v>
      </c>
      <c r="I249" s="24" t="s">
        <v>464</v>
      </c>
      <c r="J249" s="24" t="s">
        <v>463</v>
      </c>
      <c r="K249" s="24" t="s">
        <v>70</v>
      </c>
      <c r="L249" s="24" t="s">
        <v>11</v>
      </c>
      <c r="M249" s="10">
        <v>132</v>
      </c>
      <c r="N249" s="12">
        <v>0</v>
      </c>
      <c r="O249" s="11">
        <f t="shared" ref="O249:O280" si="25">+M249*N249</f>
        <v>0</v>
      </c>
      <c r="P249" s="24" t="s">
        <v>98</v>
      </c>
      <c r="Q249" s="24" t="s">
        <v>6</v>
      </c>
      <c r="R249" s="10">
        <f t="shared" si="24"/>
        <v>66</v>
      </c>
    </row>
    <row r="250" spans="1:18" ht="34.5" x14ac:dyDescent="0.25">
      <c r="B250" s="14">
        <f t="shared" si="20"/>
        <v>243</v>
      </c>
      <c r="C250" s="13">
        <v>45859</v>
      </c>
      <c r="D250" s="24" t="s">
        <v>47</v>
      </c>
      <c r="E250" s="24" t="s">
        <v>183</v>
      </c>
      <c r="F250" s="24" t="s">
        <v>462</v>
      </c>
      <c r="G250" s="24" t="s">
        <v>461</v>
      </c>
      <c r="H250" s="24" t="s">
        <v>415</v>
      </c>
      <c r="I250" s="24" t="s">
        <v>460</v>
      </c>
      <c r="J250" s="24" t="s">
        <v>459</v>
      </c>
      <c r="K250" s="24" t="s">
        <v>70</v>
      </c>
      <c r="L250" s="24" t="s">
        <v>11</v>
      </c>
      <c r="M250" s="10">
        <v>100</v>
      </c>
      <c r="N250" s="12">
        <v>0</v>
      </c>
      <c r="O250" s="11">
        <f t="shared" si="25"/>
        <v>0</v>
      </c>
      <c r="P250" s="24" t="s">
        <v>98</v>
      </c>
      <c r="Q250" s="24" t="s">
        <v>6</v>
      </c>
      <c r="R250" s="10">
        <f t="shared" si="24"/>
        <v>50</v>
      </c>
    </row>
    <row r="251" spans="1:18" ht="34.5" x14ac:dyDescent="0.25">
      <c r="B251" s="14">
        <f t="shared" si="20"/>
        <v>244</v>
      </c>
      <c r="C251" s="13">
        <v>45859</v>
      </c>
      <c r="D251" s="24" t="s">
        <v>47</v>
      </c>
      <c r="E251" s="24" t="s">
        <v>183</v>
      </c>
      <c r="F251" s="24" t="s">
        <v>458</v>
      </c>
      <c r="G251" s="24" t="s">
        <v>457</v>
      </c>
      <c r="H251" s="24" t="s">
        <v>415</v>
      </c>
      <c r="I251" s="24" t="s">
        <v>456</v>
      </c>
      <c r="J251" s="24" t="s">
        <v>455</v>
      </c>
      <c r="K251" s="24" t="s">
        <v>70</v>
      </c>
      <c r="L251" s="24" t="s">
        <v>11</v>
      </c>
      <c r="M251" s="10">
        <v>50</v>
      </c>
      <c r="N251" s="12">
        <v>0</v>
      </c>
      <c r="O251" s="11">
        <f t="shared" si="25"/>
        <v>0</v>
      </c>
      <c r="P251" s="24" t="s">
        <v>98</v>
      </c>
      <c r="Q251" s="24" t="s">
        <v>6</v>
      </c>
      <c r="R251" s="10">
        <f t="shared" si="24"/>
        <v>25</v>
      </c>
    </row>
    <row r="252" spans="1:18" ht="34.5" x14ac:dyDescent="0.25">
      <c r="B252" s="14">
        <f t="shared" si="20"/>
        <v>245</v>
      </c>
      <c r="C252" s="13">
        <v>45859</v>
      </c>
      <c r="D252" s="24" t="s">
        <v>47</v>
      </c>
      <c r="E252" s="24" t="s">
        <v>183</v>
      </c>
      <c r="F252" s="24" t="s">
        <v>454</v>
      </c>
      <c r="G252" s="24" t="s">
        <v>453</v>
      </c>
      <c r="H252" s="24" t="s">
        <v>415</v>
      </c>
      <c r="I252" s="24" t="s">
        <v>452</v>
      </c>
      <c r="J252" s="24" t="s">
        <v>451</v>
      </c>
      <c r="K252" s="24" t="s">
        <v>70</v>
      </c>
      <c r="L252" s="24" t="s">
        <v>11</v>
      </c>
      <c r="M252" s="10">
        <v>96</v>
      </c>
      <c r="N252" s="12">
        <v>0</v>
      </c>
      <c r="O252" s="11">
        <f t="shared" si="25"/>
        <v>0</v>
      </c>
      <c r="P252" s="24" t="s">
        <v>98</v>
      </c>
      <c r="Q252" s="24" t="s">
        <v>6</v>
      </c>
      <c r="R252" s="10">
        <f t="shared" si="24"/>
        <v>48</v>
      </c>
    </row>
    <row r="253" spans="1:18" ht="34.5" x14ac:dyDescent="0.25">
      <c r="B253" s="14">
        <f t="shared" si="20"/>
        <v>246</v>
      </c>
      <c r="C253" s="13">
        <v>45859</v>
      </c>
      <c r="D253" s="24" t="s">
        <v>47</v>
      </c>
      <c r="E253" s="24" t="s">
        <v>183</v>
      </c>
      <c r="F253" s="24" t="s">
        <v>450</v>
      </c>
      <c r="G253" s="24" t="s">
        <v>449</v>
      </c>
      <c r="H253" s="24" t="s">
        <v>415</v>
      </c>
      <c r="I253" s="24" t="s">
        <v>448</v>
      </c>
      <c r="J253" s="24" t="s">
        <v>447</v>
      </c>
      <c r="K253" s="24" t="s">
        <v>70</v>
      </c>
      <c r="L253" s="24" t="s">
        <v>11</v>
      </c>
      <c r="M253" s="10">
        <v>125</v>
      </c>
      <c r="N253" s="12">
        <v>0</v>
      </c>
      <c r="O253" s="11">
        <f t="shared" si="25"/>
        <v>0</v>
      </c>
      <c r="P253" s="24" t="s">
        <v>98</v>
      </c>
      <c r="Q253" s="24" t="s">
        <v>6</v>
      </c>
      <c r="R253" s="10">
        <f t="shared" si="24"/>
        <v>62.5</v>
      </c>
    </row>
    <row r="254" spans="1:18" s="27" customFormat="1" ht="34.5" customHeight="1" x14ac:dyDescent="0.25">
      <c r="B254" s="14">
        <f t="shared" si="20"/>
        <v>247</v>
      </c>
      <c r="C254" s="13">
        <v>45859</v>
      </c>
      <c r="D254" s="24" t="s">
        <v>5</v>
      </c>
      <c r="E254" s="24" t="s">
        <v>50</v>
      </c>
      <c r="F254" s="24" t="s">
        <v>50</v>
      </c>
      <c r="G254" s="24" t="s">
        <v>446</v>
      </c>
      <c r="H254" s="24" t="s">
        <v>4</v>
      </c>
      <c r="I254" s="24" t="s">
        <v>445</v>
      </c>
      <c r="J254" s="24" t="s">
        <v>444</v>
      </c>
      <c r="K254" s="24" t="s">
        <v>443</v>
      </c>
      <c r="L254" s="24" t="s">
        <v>442</v>
      </c>
      <c r="M254" s="10">
        <v>1000</v>
      </c>
      <c r="N254" s="12">
        <v>282</v>
      </c>
      <c r="O254" s="11">
        <f t="shared" si="25"/>
        <v>282000</v>
      </c>
      <c r="P254" s="24" t="s">
        <v>441</v>
      </c>
      <c r="Q254" s="24" t="s">
        <v>0</v>
      </c>
      <c r="R254" s="10">
        <f t="shared" ref="R254:R259" si="26">M254</f>
        <v>1000</v>
      </c>
    </row>
    <row r="255" spans="1:18" ht="34.5" customHeight="1" x14ac:dyDescent="0.25">
      <c r="B255" s="14">
        <f t="shared" si="20"/>
        <v>248</v>
      </c>
      <c r="C255" s="13">
        <v>45859</v>
      </c>
      <c r="D255" s="24" t="s">
        <v>28</v>
      </c>
      <c r="E255" s="24" t="s">
        <v>110</v>
      </c>
      <c r="F255" s="24" t="s">
        <v>110</v>
      </c>
      <c r="G255" s="24" t="s">
        <v>109</v>
      </c>
      <c r="H255" s="24" t="s">
        <v>4</v>
      </c>
      <c r="I255" s="24" t="s">
        <v>108</v>
      </c>
      <c r="J255" s="24" t="s">
        <v>163</v>
      </c>
      <c r="K255" s="24" t="s">
        <v>56</v>
      </c>
      <c r="L255" s="24" t="s">
        <v>55</v>
      </c>
      <c r="M255" s="10">
        <v>1000</v>
      </c>
      <c r="N255" s="12">
        <v>2548</v>
      </c>
      <c r="O255" s="11">
        <f t="shared" si="25"/>
        <v>2548000</v>
      </c>
      <c r="P255" s="24" t="s">
        <v>136</v>
      </c>
      <c r="Q255" s="24" t="s">
        <v>1</v>
      </c>
      <c r="R255" s="10">
        <f t="shared" si="26"/>
        <v>1000</v>
      </c>
    </row>
    <row r="256" spans="1:18" ht="34.5" customHeight="1" x14ac:dyDescent="0.25">
      <c r="A256" s="27"/>
      <c r="B256" s="14">
        <f t="shared" si="20"/>
        <v>249</v>
      </c>
      <c r="C256" s="13">
        <v>45860</v>
      </c>
      <c r="D256" s="24" t="s">
        <v>10</v>
      </c>
      <c r="E256" s="24" t="s">
        <v>440</v>
      </c>
      <c r="F256" s="24" t="s">
        <v>440</v>
      </c>
      <c r="G256" s="24" t="s">
        <v>191</v>
      </c>
      <c r="H256" s="24" t="s">
        <v>4</v>
      </c>
      <c r="I256" s="24" t="s">
        <v>190</v>
      </c>
      <c r="J256" s="24" t="s">
        <v>439</v>
      </c>
      <c r="K256" s="24" t="s">
        <v>179</v>
      </c>
      <c r="L256" s="24" t="s">
        <v>178</v>
      </c>
      <c r="M256" s="10">
        <v>286</v>
      </c>
      <c r="N256" s="12">
        <v>176.7</v>
      </c>
      <c r="O256" s="11">
        <f t="shared" si="25"/>
        <v>50536.2</v>
      </c>
      <c r="P256" s="24" t="s">
        <v>177</v>
      </c>
      <c r="Q256" s="24" t="s">
        <v>6</v>
      </c>
      <c r="R256" s="10">
        <f t="shared" si="26"/>
        <v>286</v>
      </c>
    </row>
    <row r="257" spans="1:18" ht="34.5" customHeight="1" x14ac:dyDescent="0.25">
      <c r="A257" s="27"/>
      <c r="B257" s="14">
        <f t="shared" si="20"/>
        <v>250</v>
      </c>
      <c r="C257" s="13">
        <v>45860</v>
      </c>
      <c r="D257" s="24" t="s">
        <v>10</v>
      </c>
      <c r="E257" s="24" t="s">
        <v>95</v>
      </c>
      <c r="F257" s="24" t="s">
        <v>95</v>
      </c>
      <c r="G257" s="24" t="s">
        <v>438</v>
      </c>
      <c r="H257" s="24" t="s">
        <v>4</v>
      </c>
      <c r="I257" s="24" t="s">
        <v>192</v>
      </c>
      <c r="J257" s="24" t="s">
        <v>437</v>
      </c>
      <c r="K257" s="24" t="s">
        <v>179</v>
      </c>
      <c r="L257" s="24" t="s">
        <v>178</v>
      </c>
      <c r="M257" s="10">
        <v>223</v>
      </c>
      <c r="N257" s="12">
        <v>176.7</v>
      </c>
      <c r="O257" s="11">
        <f t="shared" si="25"/>
        <v>39404.1</v>
      </c>
      <c r="P257" s="24" t="s">
        <v>177</v>
      </c>
      <c r="Q257" s="24" t="s">
        <v>6</v>
      </c>
      <c r="R257" s="10">
        <f t="shared" si="26"/>
        <v>223</v>
      </c>
    </row>
    <row r="258" spans="1:18" ht="34.5" customHeight="1" x14ac:dyDescent="0.25">
      <c r="A258" s="27"/>
      <c r="B258" s="14">
        <f t="shared" si="20"/>
        <v>251</v>
      </c>
      <c r="C258" s="13">
        <v>45860</v>
      </c>
      <c r="D258" s="24" t="s">
        <v>3</v>
      </c>
      <c r="E258" s="24" t="s">
        <v>261</v>
      </c>
      <c r="F258" s="24" t="s">
        <v>261</v>
      </c>
      <c r="G258" s="24" t="s">
        <v>260</v>
      </c>
      <c r="H258" s="24" t="s">
        <v>4</v>
      </c>
      <c r="I258" s="24" t="s">
        <v>259</v>
      </c>
      <c r="J258" s="24" t="s">
        <v>436</v>
      </c>
      <c r="K258" s="24" t="s">
        <v>179</v>
      </c>
      <c r="L258" s="24" t="s">
        <v>178</v>
      </c>
      <c r="M258" s="10">
        <v>2000</v>
      </c>
      <c r="N258" s="12">
        <v>176.7</v>
      </c>
      <c r="O258" s="11">
        <f t="shared" si="25"/>
        <v>353400</v>
      </c>
      <c r="P258" s="24" t="s">
        <v>177</v>
      </c>
      <c r="Q258" s="24" t="s">
        <v>6</v>
      </c>
      <c r="R258" s="10">
        <f t="shared" si="26"/>
        <v>2000</v>
      </c>
    </row>
    <row r="259" spans="1:18" ht="34.5" customHeight="1" x14ac:dyDescent="0.25">
      <c r="A259" s="27"/>
      <c r="B259" s="14">
        <f t="shared" si="20"/>
        <v>252</v>
      </c>
      <c r="C259" s="13">
        <v>45860</v>
      </c>
      <c r="D259" s="24" t="s">
        <v>3</v>
      </c>
      <c r="E259" s="24" t="s">
        <v>248</v>
      </c>
      <c r="F259" s="24" t="s">
        <v>248</v>
      </c>
      <c r="G259" s="24" t="s">
        <v>247</v>
      </c>
      <c r="H259" s="24" t="s">
        <v>4</v>
      </c>
      <c r="I259" s="24" t="s">
        <v>246</v>
      </c>
      <c r="J259" s="24" t="s">
        <v>435</v>
      </c>
      <c r="K259" s="24" t="s">
        <v>179</v>
      </c>
      <c r="L259" s="24" t="s">
        <v>178</v>
      </c>
      <c r="M259" s="10">
        <v>2000</v>
      </c>
      <c r="N259" s="12">
        <v>176.7</v>
      </c>
      <c r="O259" s="11">
        <f t="shared" si="25"/>
        <v>353400</v>
      </c>
      <c r="P259" s="24" t="s">
        <v>177</v>
      </c>
      <c r="Q259" s="24" t="s">
        <v>6</v>
      </c>
      <c r="R259" s="10">
        <f t="shared" si="26"/>
        <v>2000</v>
      </c>
    </row>
    <row r="260" spans="1:18" ht="34.5" x14ac:dyDescent="0.25">
      <c r="B260" s="14">
        <f t="shared" si="20"/>
        <v>253</v>
      </c>
      <c r="C260" s="13">
        <v>45861</v>
      </c>
      <c r="D260" s="24" t="s">
        <v>25</v>
      </c>
      <c r="E260" s="24" t="s">
        <v>25</v>
      </c>
      <c r="F260" s="24" t="s">
        <v>434</v>
      </c>
      <c r="G260" s="24" t="s">
        <v>433</v>
      </c>
      <c r="H260" s="24" t="s">
        <v>415</v>
      </c>
      <c r="I260" s="24" t="s">
        <v>432</v>
      </c>
      <c r="J260" s="24" t="s">
        <v>431</v>
      </c>
      <c r="K260" s="24" t="s">
        <v>70</v>
      </c>
      <c r="L260" s="24" t="s">
        <v>11</v>
      </c>
      <c r="M260" s="10">
        <v>100</v>
      </c>
      <c r="N260" s="12">
        <v>0</v>
      </c>
      <c r="O260" s="11">
        <f t="shared" si="25"/>
        <v>0</v>
      </c>
      <c r="P260" s="24" t="s">
        <v>98</v>
      </c>
      <c r="Q260" s="24" t="s">
        <v>6</v>
      </c>
      <c r="R260" s="10">
        <f>M260/2</f>
        <v>50</v>
      </c>
    </row>
    <row r="261" spans="1:18" ht="34.5" x14ac:dyDescent="0.25">
      <c r="B261" s="14">
        <f t="shared" si="20"/>
        <v>254</v>
      </c>
      <c r="C261" s="13">
        <v>45861</v>
      </c>
      <c r="D261" s="24" t="s">
        <v>25</v>
      </c>
      <c r="E261" s="24" t="s">
        <v>25</v>
      </c>
      <c r="F261" s="24" t="s">
        <v>49</v>
      </c>
      <c r="G261" s="24" t="s">
        <v>430</v>
      </c>
      <c r="H261" s="24" t="s">
        <v>415</v>
      </c>
      <c r="I261" s="24" t="s">
        <v>429</v>
      </c>
      <c r="J261" s="24" t="s">
        <v>428</v>
      </c>
      <c r="K261" s="24" t="s">
        <v>70</v>
      </c>
      <c r="L261" s="24" t="s">
        <v>11</v>
      </c>
      <c r="M261" s="10">
        <v>100</v>
      </c>
      <c r="N261" s="12">
        <v>0</v>
      </c>
      <c r="O261" s="11">
        <f t="shared" si="25"/>
        <v>0</v>
      </c>
      <c r="P261" s="24" t="s">
        <v>98</v>
      </c>
      <c r="Q261" s="24" t="s">
        <v>6</v>
      </c>
      <c r="R261" s="10">
        <f>M261/2</f>
        <v>50</v>
      </c>
    </row>
    <row r="262" spans="1:18" ht="34.5" x14ac:dyDescent="0.25">
      <c r="B262" s="14">
        <f t="shared" si="20"/>
        <v>255</v>
      </c>
      <c r="C262" s="13">
        <v>45861</v>
      </c>
      <c r="D262" s="24" t="s">
        <v>25</v>
      </c>
      <c r="E262" s="24" t="s">
        <v>25</v>
      </c>
      <c r="F262" s="24" t="s">
        <v>427</v>
      </c>
      <c r="G262" s="24" t="s">
        <v>426</v>
      </c>
      <c r="H262" s="24" t="s">
        <v>415</v>
      </c>
      <c r="I262" s="24" t="s">
        <v>425</v>
      </c>
      <c r="J262" s="24" t="s">
        <v>424</v>
      </c>
      <c r="K262" s="24" t="s">
        <v>70</v>
      </c>
      <c r="L262" s="24" t="s">
        <v>11</v>
      </c>
      <c r="M262" s="10">
        <v>100</v>
      </c>
      <c r="N262" s="12">
        <v>0</v>
      </c>
      <c r="O262" s="11">
        <f t="shared" si="25"/>
        <v>0</v>
      </c>
      <c r="P262" s="24" t="s">
        <v>98</v>
      </c>
      <c r="Q262" s="24" t="s">
        <v>6</v>
      </c>
      <c r="R262" s="10">
        <f>M262/2</f>
        <v>50</v>
      </c>
    </row>
    <row r="263" spans="1:18" ht="34.5" x14ac:dyDescent="0.25">
      <c r="B263" s="14">
        <f t="shared" si="20"/>
        <v>256</v>
      </c>
      <c r="C263" s="13">
        <v>45861</v>
      </c>
      <c r="D263" s="24" t="s">
        <v>25</v>
      </c>
      <c r="E263" s="24" t="s">
        <v>25</v>
      </c>
      <c r="F263" s="24" t="s">
        <v>422</v>
      </c>
      <c r="G263" s="24" t="s">
        <v>421</v>
      </c>
      <c r="H263" s="24" t="s">
        <v>415</v>
      </c>
      <c r="I263" s="24" t="s">
        <v>420</v>
      </c>
      <c r="J263" s="24" t="s">
        <v>419</v>
      </c>
      <c r="K263" s="24" t="s">
        <v>70</v>
      </c>
      <c r="L263" s="24" t="s">
        <v>11</v>
      </c>
      <c r="M263" s="10">
        <v>100</v>
      </c>
      <c r="N263" s="12">
        <v>0</v>
      </c>
      <c r="O263" s="11">
        <f t="shared" si="25"/>
        <v>0</v>
      </c>
      <c r="P263" s="24" t="s">
        <v>98</v>
      </c>
      <c r="Q263" s="24" t="s">
        <v>6</v>
      </c>
      <c r="R263" s="10">
        <f>M263/2</f>
        <v>50</v>
      </c>
    </row>
    <row r="264" spans="1:18" s="4" customFormat="1" ht="34.5" customHeight="1" x14ac:dyDescent="0.25">
      <c r="B264" s="14">
        <f t="shared" si="20"/>
        <v>257</v>
      </c>
      <c r="C264" s="13">
        <v>45861</v>
      </c>
      <c r="D264" s="24" t="s">
        <v>22</v>
      </c>
      <c r="E264" s="24" t="s">
        <v>24</v>
      </c>
      <c r="F264" s="24" t="s">
        <v>417</v>
      </c>
      <c r="G264" s="24" t="s">
        <v>416</v>
      </c>
      <c r="H264" s="24" t="s">
        <v>415</v>
      </c>
      <c r="I264" s="24" t="s">
        <v>414</v>
      </c>
      <c r="J264" s="24" t="s">
        <v>413</v>
      </c>
      <c r="K264" s="24" t="s">
        <v>107</v>
      </c>
      <c r="L264" s="24" t="s">
        <v>105</v>
      </c>
      <c r="M264" s="10">
        <v>100</v>
      </c>
      <c r="N264" s="12">
        <v>248</v>
      </c>
      <c r="O264" s="11">
        <f t="shared" si="25"/>
        <v>24800</v>
      </c>
      <c r="P264" s="24" t="s">
        <v>106</v>
      </c>
      <c r="Q264" s="24" t="s">
        <v>6</v>
      </c>
      <c r="R264" s="10">
        <f>M264</f>
        <v>100</v>
      </c>
    </row>
    <row r="265" spans="1:18" ht="34.5" customHeight="1" x14ac:dyDescent="0.25">
      <c r="A265" s="27"/>
      <c r="B265" s="14">
        <f t="shared" si="20"/>
        <v>258</v>
      </c>
      <c r="C265" s="13">
        <v>45861</v>
      </c>
      <c r="D265" s="24" t="s">
        <v>21</v>
      </c>
      <c r="E265" s="24" t="s">
        <v>319</v>
      </c>
      <c r="F265" s="24" t="s">
        <v>319</v>
      </c>
      <c r="G265" s="24" t="s">
        <v>412</v>
      </c>
      <c r="H265" s="24" t="s">
        <v>4</v>
      </c>
      <c r="I265" s="24" t="s">
        <v>317</v>
      </c>
      <c r="J265" s="24" t="s">
        <v>411</v>
      </c>
      <c r="K265" s="24" t="s">
        <v>179</v>
      </c>
      <c r="L265" s="24" t="s">
        <v>178</v>
      </c>
      <c r="M265" s="10">
        <v>838</v>
      </c>
      <c r="N265" s="12">
        <v>176.7</v>
      </c>
      <c r="O265" s="11">
        <f t="shared" si="25"/>
        <v>148074.59999999998</v>
      </c>
      <c r="P265" s="24" t="s">
        <v>177</v>
      </c>
      <c r="Q265" s="24" t="s">
        <v>6</v>
      </c>
      <c r="R265" s="10">
        <f>M265</f>
        <v>838</v>
      </c>
    </row>
    <row r="266" spans="1:18" ht="34.5" x14ac:dyDescent="0.25">
      <c r="B266" s="14">
        <f t="shared" ref="B266:B314" si="27">+B265+1</f>
        <v>259</v>
      </c>
      <c r="C266" s="13">
        <v>45861</v>
      </c>
      <c r="D266" s="24" t="s">
        <v>21</v>
      </c>
      <c r="E266" s="24" t="s">
        <v>58</v>
      </c>
      <c r="F266" s="24" t="s">
        <v>410</v>
      </c>
      <c r="G266" s="24" t="s">
        <v>409</v>
      </c>
      <c r="H266" s="24" t="s">
        <v>31</v>
      </c>
      <c r="I266" s="24" t="s">
        <v>408</v>
      </c>
      <c r="J266" s="24" t="s">
        <v>407</v>
      </c>
      <c r="K266" s="24" t="s">
        <v>70</v>
      </c>
      <c r="L266" s="24" t="s">
        <v>11</v>
      </c>
      <c r="M266" s="10">
        <v>200</v>
      </c>
      <c r="N266" s="12">
        <v>0</v>
      </c>
      <c r="O266" s="11">
        <f t="shared" si="25"/>
        <v>0</v>
      </c>
      <c r="P266" s="24" t="s">
        <v>98</v>
      </c>
      <c r="Q266" s="24" t="s">
        <v>6</v>
      </c>
      <c r="R266" s="10">
        <f>M266/2</f>
        <v>100</v>
      </c>
    </row>
    <row r="267" spans="1:18" x14ac:dyDescent="0.25">
      <c r="B267" s="14">
        <f t="shared" si="27"/>
        <v>260</v>
      </c>
      <c r="C267" s="13">
        <v>45861</v>
      </c>
      <c r="D267" s="24" t="s">
        <v>2</v>
      </c>
      <c r="E267" s="24" t="s">
        <v>112</v>
      </c>
      <c r="F267" s="24" t="s">
        <v>112</v>
      </c>
      <c r="G267" s="24" t="s">
        <v>406</v>
      </c>
      <c r="H267" s="24" t="s">
        <v>4</v>
      </c>
      <c r="I267" s="24" t="s">
        <v>405</v>
      </c>
      <c r="J267" s="24" t="s">
        <v>404</v>
      </c>
      <c r="K267" s="24" t="s">
        <v>70</v>
      </c>
      <c r="L267" s="24" t="s">
        <v>11</v>
      </c>
      <c r="M267" s="10">
        <v>392</v>
      </c>
      <c r="N267" s="12">
        <v>0</v>
      </c>
      <c r="O267" s="11">
        <f t="shared" si="25"/>
        <v>0</v>
      </c>
      <c r="P267" s="24" t="s">
        <v>98</v>
      </c>
      <c r="Q267" s="24" t="s">
        <v>6</v>
      </c>
      <c r="R267" s="10">
        <f>M267/2</f>
        <v>196</v>
      </c>
    </row>
    <row r="268" spans="1:18" ht="34.5" customHeight="1" x14ac:dyDescent="0.25">
      <c r="B268" s="14">
        <f t="shared" si="27"/>
        <v>261</v>
      </c>
      <c r="C268" s="13">
        <v>45866</v>
      </c>
      <c r="D268" s="24" t="s">
        <v>5</v>
      </c>
      <c r="E268" s="24" t="s">
        <v>303</v>
      </c>
      <c r="F268" s="24" t="s">
        <v>154</v>
      </c>
      <c r="G268" s="24" t="s">
        <v>403</v>
      </c>
      <c r="H268" s="24" t="s">
        <v>402</v>
      </c>
      <c r="I268" s="24" t="s">
        <v>401</v>
      </c>
      <c r="J268" s="24" t="s">
        <v>162</v>
      </c>
      <c r="K268" s="24" t="s">
        <v>135</v>
      </c>
      <c r="L268" s="24" t="s">
        <v>134</v>
      </c>
      <c r="M268" s="10">
        <v>75</v>
      </c>
      <c r="N268" s="12">
        <v>1632</v>
      </c>
      <c r="O268" s="11">
        <f t="shared" si="25"/>
        <v>122400</v>
      </c>
      <c r="P268" s="24" t="s">
        <v>133</v>
      </c>
      <c r="Q268" s="24" t="s">
        <v>1</v>
      </c>
      <c r="R268" s="10">
        <f t="shared" ref="R268:R275" si="28">M268</f>
        <v>75</v>
      </c>
    </row>
    <row r="269" spans="1:18" ht="34.5" customHeight="1" x14ac:dyDescent="0.25">
      <c r="B269" s="14">
        <f t="shared" si="27"/>
        <v>262</v>
      </c>
      <c r="C269" s="13">
        <v>45866</v>
      </c>
      <c r="D269" s="24" t="s">
        <v>5</v>
      </c>
      <c r="E269" s="24" t="s">
        <v>68</v>
      </c>
      <c r="F269" s="24" t="s">
        <v>400</v>
      </c>
      <c r="G269" s="24" t="s">
        <v>399</v>
      </c>
      <c r="H269" s="24" t="s">
        <v>31</v>
      </c>
      <c r="I269" s="24" t="s">
        <v>398</v>
      </c>
      <c r="J269" s="24" t="s">
        <v>182</v>
      </c>
      <c r="K269" s="24" t="s">
        <v>135</v>
      </c>
      <c r="L269" s="24" t="s">
        <v>134</v>
      </c>
      <c r="M269" s="10">
        <v>16</v>
      </c>
      <c r="N269" s="12">
        <v>1632</v>
      </c>
      <c r="O269" s="11">
        <f t="shared" si="25"/>
        <v>26112</v>
      </c>
      <c r="P269" s="24" t="s">
        <v>133</v>
      </c>
      <c r="Q269" s="24" t="s">
        <v>1</v>
      </c>
      <c r="R269" s="10">
        <f t="shared" si="28"/>
        <v>16</v>
      </c>
    </row>
    <row r="270" spans="1:18" ht="34.5" customHeight="1" x14ac:dyDescent="0.25">
      <c r="B270" s="14">
        <f t="shared" si="27"/>
        <v>263</v>
      </c>
      <c r="C270" s="13">
        <v>45866</v>
      </c>
      <c r="D270" s="24" t="s">
        <v>5</v>
      </c>
      <c r="E270" s="24" t="s">
        <v>151</v>
      </c>
      <c r="F270" s="24" t="s">
        <v>397</v>
      </c>
      <c r="G270" s="24" t="s">
        <v>396</v>
      </c>
      <c r="H270" s="24" t="s">
        <v>31</v>
      </c>
      <c r="I270" s="24" t="s">
        <v>395</v>
      </c>
      <c r="J270" s="24" t="s">
        <v>199</v>
      </c>
      <c r="K270" s="24" t="s">
        <v>135</v>
      </c>
      <c r="L270" s="24" t="s">
        <v>134</v>
      </c>
      <c r="M270" s="10">
        <v>50</v>
      </c>
      <c r="N270" s="12">
        <v>1632</v>
      </c>
      <c r="O270" s="11">
        <f t="shared" si="25"/>
        <v>81600</v>
      </c>
      <c r="P270" s="24" t="s">
        <v>133</v>
      </c>
      <c r="Q270" s="24" t="s">
        <v>1</v>
      </c>
      <c r="R270" s="10">
        <f t="shared" si="28"/>
        <v>50</v>
      </c>
    </row>
    <row r="271" spans="1:18" ht="34.5" customHeight="1" x14ac:dyDescent="0.25">
      <c r="B271" s="14">
        <f t="shared" si="27"/>
        <v>264</v>
      </c>
      <c r="C271" s="13">
        <v>45866</v>
      </c>
      <c r="D271" s="24" t="s">
        <v>5</v>
      </c>
      <c r="E271" s="24" t="s">
        <v>78</v>
      </c>
      <c r="F271" s="24" t="s">
        <v>394</v>
      </c>
      <c r="G271" s="24" t="s">
        <v>393</v>
      </c>
      <c r="H271" s="24" t="s">
        <v>392</v>
      </c>
      <c r="I271" s="24" t="s">
        <v>391</v>
      </c>
      <c r="J271" s="24" t="s">
        <v>181</v>
      </c>
      <c r="K271" s="24" t="s">
        <v>135</v>
      </c>
      <c r="L271" s="24" t="s">
        <v>134</v>
      </c>
      <c r="M271" s="10">
        <v>50</v>
      </c>
      <c r="N271" s="12">
        <v>1632</v>
      </c>
      <c r="O271" s="11">
        <f t="shared" si="25"/>
        <v>81600</v>
      </c>
      <c r="P271" s="24" t="s">
        <v>133</v>
      </c>
      <c r="Q271" s="24" t="s">
        <v>1</v>
      </c>
      <c r="R271" s="10">
        <f t="shared" si="28"/>
        <v>50</v>
      </c>
    </row>
    <row r="272" spans="1:18" ht="34.5" customHeight="1" x14ac:dyDescent="0.25">
      <c r="B272" s="14">
        <f t="shared" si="27"/>
        <v>265</v>
      </c>
      <c r="C272" s="13">
        <v>45866</v>
      </c>
      <c r="D272" s="24" t="s">
        <v>5</v>
      </c>
      <c r="E272" s="24" t="s">
        <v>5</v>
      </c>
      <c r="F272" s="24" t="s">
        <v>390</v>
      </c>
      <c r="G272" s="24" t="s">
        <v>389</v>
      </c>
      <c r="H272" s="24" t="s">
        <v>20</v>
      </c>
      <c r="I272" s="24" t="s">
        <v>388</v>
      </c>
      <c r="J272" s="24" t="s">
        <v>197</v>
      </c>
      <c r="K272" s="24" t="s">
        <v>135</v>
      </c>
      <c r="L272" s="24" t="s">
        <v>134</v>
      </c>
      <c r="M272" s="10">
        <v>75</v>
      </c>
      <c r="N272" s="12">
        <v>1632</v>
      </c>
      <c r="O272" s="11">
        <f t="shared" si="25"/>
        <v>122400</v>
      </c>
      <c r="P272" s="24" t="s">
        <v>133</v>
      </c>
      <c r="Q272" s="24" t="s">
        <v>1</v>
      </c>
      <c r="R272" s="10">
        <f t="shared" si="28"/>
        <v>75</v>
      </c>
    </row>
    <row r="273" spans="2:19" ht="34.5" customHeight="1" x14ac:dyDescent="0.25">
      <c r="B273" s="14">
        <f t="shared" si="27"/>
        <v>266</v>
      </c>
      <c r="C273" s="13">
        <v>45866</v>
      </c>
      <c r="D273" s="24" t="s">
        <v>5</v>
      </c>
      <c r="E273" s="24" t="s">
        <v>303</v>
      </c>
      <c r="F273" s="24" t="s">
        <v>387</v>
      </c>
      <c r="G273" s="24" t="s">
        <v>386</v>
      </c>
      <c r="H273" s="24" t="s">
        <v>31</v>
      </c>
      <c r="I273" s="24" t="s">
        <v>385</v>
      </c>
      <c r="J273" s="24" t="s">
        <v>196</v>
      </c>
      <c r="K273" s="24" t="s">
        <v>135</v>
      </c>
      <c r="L273" s="24" t="s">
        <v>134</v>
      </c>
      <c r="M273" s="10">
        <v>75</v>
      </c>
      <c r="N273" s="12">
        <v>1632</v>
      </c>
      <c r="O273" s="11">
        <f t="shared" si="25"/>
        <v>122400</v>
      </c>
      <c r="P273" s="24" t="s">
        <v>133</v>
      </c>
      <c r="Q273" s="24" t="s">
        <v>1</v>
      </c>
      <c r="R273" s="10">
        <f t="shared" si="28"/>
        <v>75</v>
      </c>
    </row>
    <row r="274" spans="2:19" ht="34.5" customHeight="1" x14ac:dyDescent="0.25">
      <c r="B274" s="14">
        <f t="shared" si="27"/>
        <v>267</v>
      </c>
      <c r="C274" s="13">
        <v>45866</v>
      </c>
      <c r="D274" s="24" t="s">
        <v>5</v>
      </c>
      <c r="E274" s="24" t="s">
        <v>303</v>
      </c>
      <c r="F274" s="24" t="s">
        <v>315</v>
      </c>
      <c r="G274" s="24" t="s">
        <v>314</v>
      </c>
      <c r="H274" s="24" t="s">
        <v>31</v>
      </c>
      <c r="I274" s="24" t="s">
        <v>313</v>
      </c>
      <c r="J274" s="24" t="s">
        <v>195</v>
      </c>
      <c r="K274" s="24" t="s">
        <v>135</v>
      </c>
      <c r="L274" s="24" t="s">
        <v>134</v>
      </c>
      <c r="M274" s="10">
        <v>34</v>
      </c>
      <c r="N274" s="12">
        <v>1632</v>
      </c>
      <c r="O274" s="11">
        <f t="shared" si="25"/>
        <v>55488</v>
      </c>
      <c r="P274" s="24" t="s">
        <v>133</v>
      </c>
      <c r="Q274" s="24" t="s">
        <v>1</v>
      </c>
      <c r="R274" s="10">
        <f t="shared" si="28"/>
        <v>34</v>
      </c>
    </row>
    <row r="275" spans="2:19" ht="34.5" customHeight="1" x14ac:dyDescent="0.25">
      <c r="B275" s="14">
        <f t="shared" si="27"/>
        <v>268</v>
      </c>
      <c r="C275" s="13">
        <v>45866</v>
      </c>
      <c r="D275" s="24" t="s">
        <v>5</v>
      </c>
      <c r="E275" s="24" t="s">
        <v>152</v>
      </c>
      <c r="F275" s="24" t="s">
        <v>152</v>
      </c>
      <c r="G275" s="24" t="s">
        <v>384</v>
      </c>
      <c r="H275" s="24" t="s">
        <v>4</v>
      </c>
      <c r="I275" s="24" t="s">
        <v>383</v>
      </c>
      <c r="J275" s="24" t="s">
        <v>194</v>
      </c>
      <c r="K275" s="24" t="s">
        <v>135</v>
      </c>
      <c r="L275" s="24" t="s">
        <v>134</v>
      </c>
      <c r="M275" s="10">
        <v>50</v>
      </c>
      <c r="N275" s="12">
        <v>1632</v>
      </c>
      <c r="O275" s="11">
        <f t="shared" si="25"/>
        <v>81600</v>
      </c>
      <c r="P275" s="24" t="s">
        <v>133</v>
      </c>
      <c r="Q275" s="24" t="s">
        <v>1</v>
      </c>
      <c r="R275" s="10">
        <f t="shared" si="28"/>
        <v>50</v>
      </c>
    </row>
    <row r="276" spans="2:19" s="27" customFormat="1" ht="34.5" customHeight="1" x14ac:dyDescent="0.25">
      <c r="B276" s="14">
        <f t="shared" si="27"/>
        <v>269</v>
      </c>
      <c r="C276" s="13">
        <v>45866</v>
      </c>
      <c r="D276" s="24" t="s">
        <v>5</v>
      </c>
      <c r="E276" s="24" t="s">
        <v>152</v>
      </c>
      <c r="F276" s="24" t="s">
        <v>152</v>
      </c>
      <c r="G276" s="24" t="s">
        <v>384</v>
      </c>
      <c r="H276" s="24" t="s">
        <v>4</v>
      </c>
      <c r="I276" s="24" t="s">
        <v>383</v>
      </c>
      <c r="J276" s="24" t="s">
        <v>382</v>
      </c>
      <c r="K276" s="24" t="s">
        <v>115</v>
      </c>
      <c r="L276" s="24" t="s">
        <v>116</v>
      </c>
      <c r="M276" s="10">
        <v>1510</v>
      </c>
      <c r="N276" s="12">
        <v>1270</v>
      </c>
      <c r="O276" s="11">
        <f t="shared" si="25"/>
        <v>1917700</v>
      </c>
      <c r="P276" s="24" t="s">
        <v>245</v>
      </c>
      <c r="Q276" s="24" t="s">
        <v>6</v>
      </c>
      <c r="R276" s="10">
        <f>+M276*5</f>
        <v>7550</v>
      </c>
    </row>
    <row r="277" spans="2:19" s="27" customFormat="1" ht="34.5" customHeight="1" x14ac:dyDescent="0.25">
      <c r="B277" s="14">
        <f t="shared" si="27"/>
        <v>270</v>
      </c>
      <c r="C277" s="13">
        <v>45866</v>
      </c>
      <c r="D277" s="29" t="s">
        <v>25</v>
      </c>
      <c r="E277" s="29" t="s">
        <v>381</v>
      </c>
      <c r="F277" s="29" t="s">
        <v>380</v>
      </c>
      <c r="G277" s="29" t="s">
        <v>379</v>
      </c>
      <c r="H277" s="24" t="s">
        <v>378</v>
      </c>
      <c r="I277" s="29" t="s">
        <v>377</v>
      </c>
      <c r="J277" s="29" t="s">
        <v>376</v>
      </c>
      <c r="K277" s="24" t="s">
        <v>189</v>
      </c>
      <c r="L277" s="24" t="s">
        <v>45</v>
      </c>
      <c r="M277" s="10">
        <v>25</v>
      </c>
      <c r="N277" s="12">
        <v>788.5</v>
      </c>
      <c r="O277" s="11">
        <f t="shared" si="25"/>
        <v>19712.5</v>
      </c>
      <c r="P277" s="24" t="s">
        <v>188</v>
      </c>
      <c r="Q277" s="24" t="s">
        <v>0</v>
      </c>
      <c r="R277" s="10">
        <f>M277*5</f>
        <v>125</v>
      </c>
    </row>
    <row r="278" spans="2:19" ht="34.5" customHeight="1" x14ac:dyDescent="0.25">
      <c r="B278" s="14">
        <f t="shared" si="27"/>
        <v>271</v>
      </c>
      <c r="C278" s="13">
        <v>45866</v>
      </c>
      <c r="D278" s="24" t="s">
        <v>30</v>
      </c>
      <c r="E278" s="24" t="s">
        <v>128</v>
      </c>
      <c r="F278" s="24" t="s">
        <v>128</v>
      </c>
      <c r="G278" s="24" t="s">
        <v>129</v>
      </c>
      <c r="H278" s="24" t="s">
        <v>4</v>
      </c>
      <c r="I278" s="24" t="s">
        <v>130</v>
      </c>
      <c r="J278" s="24" t="s">
        <v>193</v>
      </c>
      <c r="K278" s="24" t="s">
        <v>56</v>
      </c>
      <c r="L278" s="24" t="s">
        <v>55</v>
      </c>
      <c r="M278" s="10">
        <v>1500</v>
      </c>
      <c r="N278" s="12">
        <v>2548</v>
      </c>
      <c r="O278" s="11">
        <f t="shared" si="25"/>
        <v>3822000</v>
      </c>
      <c r="P278" s="24" t="s">
        <v>136</v>
      </c>
      <c r="Q278" s="24" t="s">
        <v>1</v>
      </c>
      <c r="R278" s="10">
        <f>M278</f>
        <v>1500</v>
      </c>
    </row>
    <row r="279" spans="2:19" ht="34.5" x14ac:dyDescent="0.25">
      <c r="B279" s="14">
        <f t="shared" si="27"/>
        <v>272</v>
      </c>
      <c r="C279" s="13">
        <v>45866</v>
      </c>
      <c r="D279" s="24" t="s">
        <v>3</v>
      </c>
      <c r="E279" s="24" t="s">
        <v>202</v>
      </c>
      <c r="F279" s="24" t="s">
        <v>375</v>
      </c>
      <c r="G279" s="24" t="s">
        <v>374</v>
      </c>
      <c r="H279" s="24" t="s">
        <v>31</v>
      </c>
      <c r="I279" s="24" t="s">
        <v>373</v>
      </c>
      <c r="J279" s="24" t="s">
        <v>372</v>
      </c>
      <c r="K279" s="24" t="s">
        <v>70</v>
      </c>
      <c r="L279" s="24" t="s">
        <v>11</v>
      </c>
      <c r="M279" s="10">
        <v>129</v>
      </c>
      <c r="N279" s="12">
        <v>0</v>
      </c>
      <c r="O279" s="11">
        <f t="shared" si="25"/>
        <v>0</v>
      </c>
      <c r="P279" s="24" t="s">
        <v>98</v>
      </c>
      <c r="Q279" s="24" t="s">
        <v>6</v>
      </c>
      <c r="R279" s="10">
        <f t="shared" ref="R279:R290" si="29">M279/2</f>
        <v>64.5</v>
      </c>
    </row>
    <row r="280" spans="2:19" ht="34.5" x14ac:dyDescent="0.15">
      <c r="B280" s="14">
        <f t="shared" si="27"/>
        <v>273</v>
      </c>
      <c r="C280" s="13">
        <v>45866</v>
      </c>
      <c r="D280" s="24" t="s">
        <v>3</v>
      </c>
      <c r="E280" s="24" t="s">
        <v>202</v>
      </c>
      <c r="F280" s="24" t="s">
        <v>371</v>
      </c>
      <c r="G280" s="24" t="s">
        <v>370</v>
      </c>
      <c r="H280" s="24" t="s">
        <v>31</v>
      </c>
      <c r="I280" s="24" t="s">
        <v>369</v>
      </c>
      <c r="J280" s="24" t="s">
        <v>368</v>
      </c>
      <c r="K280" s="24" t="s">
        <v>70</v>
      </c>
      <c r="L280" s="24" t="s">
        <v>11</v>
      </c>
      <c r="M280" s="10">
        <v>148</v>
      </c>
      <c r="N280" s="12">
        <v>0</v>
      </c>
      <c r="O280" s="11">
        <f t="shared" si="25"/>
        <v>0</v>
      </c>
      <c r="P280" s="24" t="s">
        <v>98</v>
      </c>
      <c r="Q280" s="24" t="s">
        <v>6</v>
      </c>
      <c r="R280" s="10">
        <f t="shared" si="29"/>
        <v>74</v>
      </c>
      <c r="S280" s="30"/>
    </row>
    <row r="281" spans="2:19" ht="34.5" x14ac:dyDescent="0.25">
      <c r="B281" s="14">
        <f t="shared" si="27"/>
        <v>274</v>
      </c>
      <c r="C281" s="13">
        <v>45866</v>
      </c>
      <c r="D281" s="24" t="s">
        <v>3</v>
      </c>
      <c r="E281" s="24" t="s">
        <v>202</v>
      </c>
      <c r="F281" s="24" t="s">
        <v>367</v>
      </c>
      <c r="G281" s="24" t="s">
        <v>366</v>
      </c>
      <c r="H281" s="24" t="s">
        <v>31</v>
      </c>
      <c r="I281" s="24" t="s">
        <v>365</v>
      </c>
      <c r="J281" s="24" t="s">
        <v>364</v>
      </c>
      <c r="K281" s="24" t="s">
        <v>70</v>
      </c>
      <c r="L281" s="24" t="s">
        <v>11</v>
      </c>
      <c r="M281" s="10">
        <v>153</v>
      </c>
      <c r="N281" s="12">
        <v>0</v>
      </c>
      <c r="O281" s="11">
        <f t="shared" ref="O281:O312" si="30">+M281*N281</f>
        <v>0</v>
      </c>
      <c r="P281" s="24" t="s">
        <v>98</v>
      </c>
      <c r="Q281" s="24" t="s">
        <v>6</v>
      </c>
      <c r="R281" s="10">
        <f t="shared" si="29"/>
        <v>76.5</v>
      </c>
    </row>
    <row r="282" spans="2:19" x14ac:dyDescent="0.25">
      <c r="B282" s="14">
        <f t="shared" si="27"/>
        <v>275</v>
      </c>
      <c r="C282" s="13">
        <v>45866</v>
      </c>
      <c r="D282" s="24" t="s">
        <v>3</v>
      </c>
      <c r="E282" s="24" t="s">
        <v>202</v>
      </c>
      <c r="F282" s="24" t="s">
        <v>202</v>
      </c>
      <c r="G282" s="24" t="s">
        <v>213</v>
      </c>
      <c r="H282" s="24" t="s">
        <v>4</v>
      </c>
      <c r="I282" s="24" t="s">
        <v>212</v>
      </c>
      <c r="J282" s="24" t="s">
        <v>363</v>
      </c>
      <c r="K282" s="24" t="s">
        <v>70</v>
      </c>
      <c r="L282" s="24" t="s">
        <v>11</v>
      </c>
      <c r="M282" s="10">
        <v>1000</v>
      </c>
      <c r="N282" s="12">
        <v>0</v>
      </c>
      <c r="O282" s="11">
        <f t="shared" si="30"/>
        <v>0</v>
      </c>
      <c r="P282" s="24" t="s">
        <v>98</v>
      </c>
      <c r="Q282" s="24" t="s">
        <v>6</v>
      </c>
      <c r="R282" s="10">
        <f t="shared" si="29"/>
        <v>500</v>
      </c>
    </row>
    <row r="283" spans="2:19" x14ac:dyDescent="0.25">
      <c r="B283" s="14">
        <f t="shared" si="27"/>
        <v>276</v>
      </c>
      <c r="C283" s="13">
        <v>45866</v>
      </c>
      <c r="D283" s="24" t="s">
        <v>29</v>
      </c>
      <c r="E283" s="24" t="s">
        <v>362</v>
      </c>
      <c r="F283" s="24" t="s">
        <v>362</v>
      </c>
      <c r="G283" s="24" t="s">
        <v>361</v>
      </c>
      <c r="H283" s="24" t="s">
        <v>4</v>
      </c>
      <c r="I283" s="24" t="s">
        <v>360</v>
      </c>
      <c r="J283" s="24" t="s">
        <v>359</v>
      </c>
      <c r="K283" s="24" t="s">
        <v>70</v>
      </c>
      <c r="L283" s="24" t="s">
        <v>11</v>
      </c>
      <c r="M283" s="10">
        <v>1000</v>
      </c>
      <c r="N283" s="12">
        <v>0</v>
      </c>
      <c r="O283" s="11">
        <f t="shared" si="30"/>
        <v>0</v>
      </c>
      <c r="P283" s="24" t="s">
        <v>98</v>
      </c>
      <c r="Q283" s="24" t="s">
        <v>6</v>
      </c>
      <c r="R283" s="10">
        <f t="shared" si="29"/>
        <v>500</v>
      </c>
    </row>
    <row r="284" spans="2:19" x14ac:dyDescent="0.25">
      <c r="B284" s="14">
        <f t="shared" si="27"/>
        <v>277</v>
      </c>
      <c r="C284" s="13">
        <v>45866</v>
      </c>
      <c r="D284" s="24" t="s">
        <v>18</v>
      </c>
      <c r="E284" s="24" t="s">
        <v>19</v>
      </c>
      <c r="F284" s="24" t="s">
        <v>64</v>
      </c>
      <c r="G284" s="24" t="s">
        <v>358</v>
      </c>
      <c r="H284" s="24" t="s">
        <v>221</v>
      </c>
      <c r="I284" s="24" t="s">
        <v>357</v>
      </c>
      <c r="J284" s="24" t="s">
        <v>356</v>
      </c>
      <c r="K284" s="24" t="s">
        <v>70</v>
      </c>
      <c r="L284" s="24" t="s">
        <v>11</v>
      </c>
      <c r="M284" s="10">
        <v>596</v>
      </c>
      <c r="N284" s="12">
        <v>0</v>
      </c>
      <c r="O284" s="11">
        <f t="shared" si="30"/>
        <v>0</v>
      </c>
      <c r="P284" s="24" t="s">
        <v>98</v>
      </c>
      <c r="Q284" s="24" t="s">
        <v>6</v>
      </c>
      <c r="R284" s="10">
        <f t="shared" si="29"/>
        <v>298</v>
      </c>
    </row>
    <row r="285" spans="2:19" ht="34.5" x14ac:dyDescent="0.25">
      <c r="B285" s="14">
        <f t="shared" si="27"/>
        <v>278</v>
      </c>
      <c r="C285" s="13">
        <v>45866</v>
      </c>
      <c r="D285" s="24" t="s">
        <v>18</v>
      </c>
      <c r="E285" s="24" t="s">
        <v>19</v>
      </c>
      <c r="F285" s="24" t="s">
        <v>69</v>
      </c>
      <c r="G285" s="24" t="s">
        <v>355</v>
      </c>
      <c r="H285" s="24" t="s">
        <v>221</v>
      </c>
      <c r="I285" s="24" t="s">
        <v>354</v>
      </c>
      <c r="J285" s="24" t="s">
        <v>353</v>
      </c>
      <c r="K285" s="24" t="s">
        <v>70</v>
      </c>
      <c r="L285" s="24" t="s">
        <v>11</v>
      </c>
      <c r="M285" s="10">
        <v>596</v>
      </c>
      <c r="N285" s="12">
        <v>0</v>
      </c>
      <c r="O285" s="11">
        <f t="shared" si="30"/>
        <v>0</v>
      </c>
      <c r="P285" s="24" t="s">
        <v>98</v>
      </c>
      <c r="Q285" s="24" t="s">
        <v>6</v>
      </c>
      <c r="R285" s="10">
        <f t="shared" si="29"/>
        <v>298</v>
      </c>
    </row>
    <row r="286" spans="2:19" ht="51.75" x14ac:dyDescent="0.25">
      <c r="B286" s="14">
        <f t="shared" si="27"/>
        <v>279</v>
      </c>
      <c r="C286" s="13">
        <v>45866</v>
      </c>
      <c r="D286" s="24" t="s">
        <v>3</v>
      </c>
      <c r="E286" s="24" t="s">
        <v>339</v>
      </c>
      <c r="F286" s="24" t="s">
        <v>60</v>
      </c>
      <c r="G286" s="24" t="s">
        <v>352</v>
      </c>
      <c r="H286" s="24" t="s">
        <v>53</v>
      </c>
      <c r="I286" s="24" t="s">
        <v>351</v>
      </c>
      <c r="J286" s="24" t="s">
        <v>350</v>
      </c>
      <c r="K286" s="24" t="s">
        <v>70</v>
      </c>
      <c r="L286" s="24" t="s">
        <v>11</v>
      </c>
      <c r="M286" s="10">
        <v>341</v>
      </c>
      <c r="N286" s="12">
        <v>0</v>
      </c>
      <c r="O286" s="11">
        <f t="shared" si="30"/>
        <v>0</v>
      </c>
      <c r="P286" s="24" t="s">
        <v>98</v>
      </c>
      <c r="Q286" s="24" t="s">
        <v>6</v>
      </c>
      <c r="R286" s="10">
        <f t="shared" si="29"/>
        <v>170.5</v>
      </c>
    </row>
    <row r="287" spans="2:19" ht="51.75" x14ac:dyDescent="0.25">
      <c r="B287" s="14">
        <f t="shared" si="27"/>
        <v>280</v>
      </c>
      <c r="C287" s="13">
        <v>45866</v>
      </c>
      <c r="D287" s="24" t="s">
        <v>3</v>
      </c>
      <c r="E287" s="24" t="s">
        <v>339</v>
      </c>
      <c r="F287" s="24" t="s">
        <v>61</v>
      </c>
      <c r="G287" s="24" t="s">
        <v>349</v>
      </c>
      <c r="H287" s="24" t="s">
        <v>53</v>
      </c>
      <c r="I287" s="24" t="s">
        <v>348</v>
      </c>
      <c r="J287" s="24" t="s">
        <v>347</v>
      </c>
      <c r="K287" s="24" t="s">
        <v>70</v>
      </c>
      <c r="L287" s="24" t="s">
        <v>11</v>
      </c>
      <c r="M287" s="10">
        <v>139</v>
      </c>
      <c r="N287" s="12">
        <v>0</v>
      </c>
      <c r="O287" s="11">
        <f t="shared" si="30"/>
        <v>0</v>
      </c>
      <c r="P287" s="24" t="s">
        <v>98</v>
      </c>
      <c r="Q287" s="24" t="s">
        <v>6</v>
      </c>
      <c r="R287" s="10">
        <f t="shared" si="29"/>
        <v>69.5</v>
      </c>
    </row>
    <row r="288" spans="2:19" ht="51.75" x14ac:dyDescent="0.25">
      <c r="B288" s="14">
        <f t="shared" si="27"/>
        <v>281</v>
      </c>
      <c r="C288" s="13">
        <v>45866</v>
      </c>
      <c r="D288" s="24" t="s">
        <v>3</v>
      </c>
      <c r="E288" s="24" t="s">
        <v>339</v>
      </c>
      <c r="F288" s="24" t="s">
        <v>346</v>
      </c>
      <c r="G288" s="24" t="s">
        <v>345</v>
      </c>
      <c r="H288" s="24" t="s">
        <v>53</v>
      </c>
      <c r="I288" s="24" t="s">
        <v>344</v>
      </c>
      <c r="J288" s="24" t="s">
        <v>343</v>
      </c>
      <c r="K288" s="24" t="s">
        <v>70</v>
      </c>
      <c r="L288" s="24" t="s">
        <v>11</v>
      </c>
      <c r="M288" s="10">
        <v>96</v>
      </c>
      <c r="N288" s="12">
        <v>0</v>
      </c>
      <c r="O288" s="11">
        <f t="shared" si="30"/>
        <v>0</v>
      </c>
      <c r="P288" s="24" t="s">
        <v>98</v>
      </c>
      <c r="Q288" s="24" t="s">
        <v>6</v>
      </c>
      <c r="R288" s="10">
        <f t="shared" si="29"/>
        <v>48</v>
      </c>
    </row>
    <row r="289" spans="2:18" ht="51.75" x14ac:dyDescent="0.25">
      <c r="B289" s="14">
        <f t="shared" si="27"/>
        <v>282</v>
      </c>
      <c r="C289" s="13">
        <v>45866</v>
      </c>
      <c r="D289" s="24" t="s">
        <v>3</v>
      </c>
      <c r="E289" s="24" t="s">
        <v>339</v>
      </c>
      <c r="F289" s="24" t="s">
        <v>62</v>
      </c>
      <c r="G289" s="24" t="s">
        <v>342</v>
      </c>
      <c r="H289" s="24" t="s">
        <v>53</v>
      </c>
      <c r="I289" s="24" t="s">
        <v>341</v>
      </c>
      <c r="J289" s="24" t="s">
        <v>340</v>
      </c>
      <c r="K289" s="24" t="s">
        <v>70</v>
      </c>
      <c r="L289" s="24" t="s">
        <v>11</v>
      </c>
      <c r="M289" s="10">
        <v>268</v>
      </c>
      <c r="N289" s="12">
        <v>0</v>
      </c>
      <c r="O289" s="11">
        <f t="shared" si="30"/>
        <v>0</v>
      </c>
      <c r="P289" s="24" t="s">
        <v>98</v>
      </c>
      <c r="Q289" s="24" t="s">
        <v>6</v>
      </c>
      <c r="R289" s="10">
        <f t="shared" si="29"/>
        <v>134</v>
      </c>
    </row>
    <row r="290" spans="2:18" ht="51.75" x14ac:dyDescent="0.25">
      <c r="B290" s="14">
        <f t="shared" si="27"/>
        <v>283</v>
      </c>
      <c r="C290" s="13">
        <v>45866</v>
      </c>
      <c r="D290" s="24" t="s">
        <v>3</v>
      </c>
      <c r="E290" s="24" t="s">
        <v>339</v>
      </c>
      <c r="F290" s="24" t="s">
        <v>338</v>
      </c>
      <c r="G290" s="24" t="s">
        <v>337</v>
      </c>
      <c r="H290" s="24" t="s">
        <v>53</v>
      </c>
      <c r="I290" s="24" t="s">
        <v>336</v>
      </c>
      <c r="J290" s="24" t="s">
        <v>335</v>
      </c>
      <c r="K290" s="24" t="s">
        <v>70</v>
      </c>
      <c r="L290" s="24" t="s">
        <v>11</v>
      </c>
      <c r="M290" s="10">
        <v>283</v>
      </c>
      <c r="N290" s="12">
        <v>0</v>
      </c>
      <c r="O290" s="11">
        <f t="shared" si="30"/>
        <v>0</v>
      </c>
      <c r="P290" s="24" t="s">
        <v>98</v>
      </c>
      <c r="Q290" s="24" t="s">
        <v>6</v>
      </c>
      <c r="R290" s="10">
        <f t="shared" si="29"/>
        <v>141.5</v>
      </c>
    </row>
    <row r="291" spans="2:18" s="4" customFormat="1" ht="34.5" customHeight="1" x14ac:dyDescent="0.25">
      <c r="B291" s="14">
        <f t="shared" si="27"/>
        <v>284</v>
      </c>
      <c r="C291" s="13">
        <v>45867</v>
      </c>
      <c r="D291" s="24" t="s">
        <v>5</v>
      </c>
      <c r="E291" s="24" t="s">
        <v>151</v>
      </c>
      <c r="F291" s="24" t="s">
        <v>334</v>
      </c>
      <c r="G291" s="24" t="s">
        <v>333</v>
      </c>
      <c r="H291" s="24" t="s">
        <v>31</v>
      </c>
      <c r="I291" s="24" t="s">
        <v>332</v>
      </c>
      <c r="J291" s="24" t="s">
        <v>331</v>
      </c>
      <c r="K291" s="24" t="s">
        <v>180</v>
      </c>
      <c r="L291" s="24" t="s">
        <v>139</v>
      </c>
      <c r="M291" s="10">
        <v>48</v>
      </c>
      <c r="N291" s="12">
        <v>210</v>
      </c>
      <c r="O291" s="11">
        <f t="shared" si="30"/>
        <v>10080</v>
      </c>
      <c r="P291" s="24" t="s">
        <v>158</v>
      </c>
      <c r="Q291" s="24" t="s">
        <v>6</v>
      </c>
      <c r="R291" s="10">
        <f>+M291*8</f>
        <v>384</v>
      </c>
    </row>
    <row r="292" spans="2:18" s="4" customFormat="1" ht="34.5" customHeight="1" x14ac:dyDescent="0.25">
      <c r="B292" s="14">
        <f t="shared" si="27"/>
        <v>285</v>
      </c>
      <c r="C292" s="13">
        <v>45867</v>
      </c>
      <c r="D292" s="24" t="s">
        <v>5</v>
      </c>
      <c r="E292" s="24" t="s">
        <v>51</v>
      </c>
      <c r="F292" s="24" t="s">
        <v>51</v>
      </c>
      <c r="G292" s="24" t="s">
        <v>330</v>
      </c>
      <c r="H292" s="24" t="s">
        <v>329</v>
      </c>
      <c r="I292" s="24" t="s">
        <v>328</v>
      </c>
      <c r="J292" s="24" t="s">
        <v>327</v>
      </c>
      <c r="K292" s="24" t="s">
        <v>180</v>
      </c>
      <c r="L292" s="24" t="s">
        <v>139</v>
      </c>
      <c r="M292" s="10">
        <v>75</v>
      </c>
      <c r="N292" s="12">
        <v>210</v>
      </c>
      <c r="O292" s="11">
        <f t="shared" si="30"/>
        <v>15750</v>
      </c>
      <c r="P292" s="24" t="s">
        <v>158</v>
      </c>
      <c r="Q292" s="24" t="s">
        <v>6</v>
      </c>
      <c r="R292" s="10">
        <f>+M292*8</f>
        <v>600</v>
      </c>
    </row>
    <row r="293" spans="2:18" s="4" customFormat="1" ht="34.5" customHeight="1" x14ac:dyDescent="0.25">
      <c r="B293" s="14">
        <f t="shared" si="27"/>
        <v>286</v>
      </c>
      <c r="C293" s="13">
        <v>45867</v>
      </c>
      <c r="D293" s="24" t="s">
        <v>5</v>
      </c>
      <c r="E293" s="24" t="s">
        <v>151</v>
      </c>
      <c r="F293" s="24" t="s">
        <v>326</v>
      </c>
      <c r="G293" s="24" t="s">
        <v>325</v>
      </c>
      <c r="H293" s="24" t="s">
        <v>31</v>
      </c>
      <c r="I293" s="24" t="s">
        <v>324</v>
      </c>
      <c r="J293" s="24" t="s">
        <v>323</v>
      </c>
      <c r="K293" s="24" t="s">
        <v>107</v>
      </c>
      <c r="L293" s="24" t="s">
        <v>105</v>
      </c>
      <c r="M293" s="10">
        <v>49</v>
      </c>
      <c r="N293" s="12">
        <v>248</v>
      </c>
      <c r="O293" s="11">
        <f t="shared" si="30"/>
        <v>12152</v>
      </c>
      <c r="P293" s="24" t="s">
        <v>106</v>
      </c>
      <c r="Q293" s="24" t="s">
        <v>6</v>
      </c>
      <c r="R293" s="10">
        <f>M293</f>
        <v>49</v>
      </c>
    </row>
    <row r="294" spans="2:18" s="4" customFormat="1" ht="34.5" customHeight="1" x14ac:dyDescent="0.25">
      <c r="B294" s="14">
        <f t="shared" si="27"/>
        <v>287</v>
      </c>
      <c r="C294" s="13">
        <v>45867</v>
      </c>
      <c r="D294" s="24" t="s">
        <v>5</v>
      </c>
      <c r="E294" s="24" t="s">
        <v>151</v>
      </c>
      <c r="F294" s="24" t="s">
        <v>151</v>
      </c>
      <c r="G294" s="24" t="s">
        <v>322</v>
      </c>
      <c r="H294" s="24" t="s">
        <v>4</v>
      </c>
      <c r="I294" s="24" t="s">
        <v>321</v>
      </c>
      <c r="J294" s="24" t="s">
        <v>320</v>
      </c>
      <c r="K294" s="24" t="s">
        <v>107</v>
      </c>
      <c r="L294" s="24" t="s">
        <v>105</v>
      </c>
      <c r="M294" s="10">
        <v>57</v>
      </c>
      <c r="N294" s="12">
        <v>248</v>
      </c>
      <c r="O294" s="11">
        <f t="shared" si="30"/>
        <v>14136</v>
      </c>
      <c r="P294" s="24" t="s">
        <v>106</v>
      </c>
      <c r="Q294" s="24" t="s">
        <v>6</v>
      </c>
      <c r="R294" s="10">
        <f>M294</f>
        <v>57</v>
      </c>
    </row>
    <row r="295" spans="2:18" s="27" customFormat="1" ht="34.5" customHeight="1" x14ac:dyDescent="0.25">
      <c r="B295" s="14">
        <f t="shared" si="27"/>
        <v>288</v>
      </c>
      <c r="C295" s="13">
        <v>45868</v>
      </c>
      <c r="D295" s="24" t="s">
        <v>21</v>
      </c>
      <c r="E295" s="24" t="s">
        <v>319</v>
      </c>
      <c r="F295" s="24" t="s">
        <v>319</v>
      </c>
      <c r="G295" s="24" t="s">
        <v>318</v>
      </c>
      <c r="H295" s="24" t="s">
        <v>4</v>
      </c>
      <c r="I295" s="24" t="s">
        <v>317</v>
      </c>
      <c r="J295" s="24" t="s">
        <v>316</v>
      </c>
      <c r="K295" s="24" t="s">
        <v>115</v>
      </c>
      <c r="L295" s="24" t="s">
        <v>116</v>
      </c>
      <c r="M295" s="10">
        <v>428</v>
      </c>
      <c r="N295" s="12">
        <v>1270</v>
      </c>
      <c r="O295" s="11">
        <f t="shared" si="30"/>
        <v>543560</v>
      </c>
      <c r="P295" s="24" t="s">
        <v>245</v>
      </c>
      <c r="Q295" s="24" t="s">
        <v>6</v>
      </c>
      <c r="R295" s="10">
        <f>+M295*5</f>
        <v>2140</v>
      </c>
    </row>
    <row r="296" spans="2:18" s="27" customFormat="1" ht="34.5" customHeight="1" x14ac:dyDescent="0.25">
      <c r="B296" s="14">
        <f t="shared" si="27"/>
        <v>289</v>
      </c>
      <c r="C296" s="13">
        <v>45867</v>
      </c>
      <c r="D296" s="24" t="s">
        <v>5</v>
      </c>
      <c r="E296" s="29" t="s">
        <v>303</v>
      </c>
      <c r="F296" s="29" t="s">
        <v>315</v>
      </c>
      <c r="G296" s="29" t="s">
        <v>314</v>
      </c>
      <c r="H296" s="24" t="s">
        <v>31</v>
      </c>
      <c r="I296" s="29" t="s">
        <v>313</v>
      </c>
      <c r="J296" s="29" t="s">
        <v>312</v>
      </c>
      <c r="K296" s="24" t="s">
        <v>189</v>
      </c>
      <c r="L296" s="24" t="s">
        <v>45</v>
      </c>
      <c r="M296" s="10">
        <v>50</v>
      </c>
      <c r="N296" s="12">
        <v>788.5</v>
      </c>
      <c r="O296" s="11">
        <f t="shared" si="30"/>
        <v>39425</v>
      </c>
      <c r="P296" s="24" t="s">
        <v>188</v>
      </c>
      <c r="Q296" s="24" t="s">
        <v>0</v>
      </c>
      <c r="R296" s="10">
        <f t="shared" ref="R296:R301" si="31">M296*5</f>
        <v>250</v>
      </c>
    </row>
    <row r="297" spans="2:18" s="27" customFormat="1" ht="34.5" customHeight="1" x14ac:dyDescent="0.25">
      <c r="B297" s="14">
        <f t="shared" si="27"/>
        <v>290</v>
      </c>
      <c r="C297" s="13">
        <v>45867</v>
      </c>
      <c r="D297" s="24" t="s">
        <v>5</v>
      </c>
      <c r="E297" s="29" t="s">
        <v>150</v>
      </c>
      <c r="F297" s="29" t="s">
        <v>311</v>
      </c>
      <c r="G297" s="29" t="s">
        <v>310</v>
      </c>
      <c r="H297" s="24" t="s">
        <v>31</v>
      </c>
      <c r="I297" s="29" t="s">
        <v>309</v>
      </c>
      <c r="J297" s="29" t="s">
        <v>308</v>
      </c>
      <c r="K297" s="24" t="s">
        <v>189</v>
      </c>
      <c r="L297" s="24" t="s">
        <v>45</v>
      </c>
      <c r="M297" s="10">
        <v>100</v>
      </c>
      <c r="N297" s="12">
        <v>788.5</v>
      </c>
      <c r="O297" s="11">
        <f t="shared" si="30"/>
        <v>78850</v>
      </c>
      <c r="P297" s="24" t="s">
        <v>188</v>
      </c>
      <c r="Q297" s="24" t="s">
        <v>0</v>
      </c>
      <c r="R297" s="10">
        <f t="shared" si="31"/>
        <v>500</v>
      </c>
    </row>
    <row r="298" spans="2:18" s="27" customFormat="1" ht="34.5" customHeight="1" x14ac:dyDescent="0.25">
      <c r="B298" s="14">
        <f t="shared" si="27"/>
        <v>291</v>
      </c>
      <c r="C298" s="13">
        <v>45867</v>
      </c>
      <c r="D298" s="24" t="s">
        <v>5</v>
      </c>
      <c r="E298" s="29" t="s">
        <v>68</v>
      </c>
      <c r="F298" s="29" t="s">
        <v>307</v>
      </c>
      <c r="G298" s="29" t="s">
        <v>306</v>
      </c>
      <c r="H298" s="24" t="s">
        <v>225</v>
      </c>
      <c r="I298" s="29" t="s">
        <v>305</v>
      </c>
      <c r="J298" s="29" t="s">
        <v>304</v>
      </c>
      <c r="K298" s="24" t="s">
        <v>189</v>
      </c>
      <c r="L298" s="24" t="s">
        <v>45</v>
      </c>
      <c r="M298" s="10">
        <v>75</v>
      </c>
      <c r="N298" s="12">
        <v>788.5</v>
      </c>
      <c r="O298" s="11">
        <f t="shared" si="30"/>
        <v>59137.5</v>
      </c>
      <c r="P298" s="24" t="s">
        <v>188</v>
      </c>
      <c r="Q298" s="24" t="s">
        <v>0</v>
      </c>
      <c r="R298" s="10">
        <f t="shared" si="31"/>
        <v>375</v>
      </c>
    </row>
    <row r="299" spans="2:18" s="27" customFormat="1" ht="34.5" customHeight="1" x14ac:dyDescent="0.25">
      <c r="B299" s="14">
        <f t="shared" si="27"/>
        <v>292</v>
      </c>
      <c r="C299" s="13">
        <v>45867</v>
      </c>
      <c r="D299" s="24" t="s">
        <v>5</v>
      </c>
      <c r="E299" s="29" t="s">
        <v>303</v>
      </c>
      <c r="F299" s="29" t="s">
        <v>302</v>
      </c>
      <c r="G299" s="29" t="s">
        <v>301</v>
      </c>
      <c r="H299" s="24" t="s">
        <v>31</v>
      </c>
      <c r="I299" s="29" t="s">
        <v>300</v>
      </c>
      <c r="J299" s="29" t="s">
        <v>299</v>
      </c>
      <c r="K299" s="24" t="s">
        <v>189</v>
      </c>
      <c r="L299" s="24" t="s">
        <v>45</v>
      </c>
      <c r="M299" s="10">
        <v>82</v>
      </c>
      <c r="N299" s="12">
        <v>788.5</v>
      </c>
      <c r="O299" s="11">
        <f t="shared" si="30"/>
        <v>64657</v>
      </c>
      <c r="P299" s="24" t="s">
        <v>188</v>
      </c>
      <c r="Q299" s="24" t="s">
        <v>0</v>
      </c>
      <c r="R299" s="10">
        <f t="shared" si="31"/>
        <v>410</v>
      </c>
    </row>
    <row r="300" spans="2:18" s="27" customFormat="1" ht="34.5" customHeight="1" x14ac:dyDescent="0.25">
      <c r="B300" s="14">
        <f t="shared" si="27"/>
        <v>293</v>
      </c>
      <c r="C300" s="13">
        <v>45868</v>
      </c>
      <c r="D300" s="24" t="s">
        <v>5</v>
      </c>
      <c r="E300" s="24" t="s">
        <v>5</v>
      </c>
      <c r="F300" s="24" t="s">
        <v>298</v>
      </c>
      <c r="G300" s="24" t="s">
        <v>297</v>
      </c>
      <c r="H300" s="24" t="s">
        <v>225</v>
      </c>
      <c r="I300" s="24" t="s">
        <v>296</v>
      </c>
      <c r="J300" s="24" t="s">
        <v>295</v>
      </c>
      <c r="K300" s="24" t="s">
        <v>146</v>
      </c>
      <c r="L300" s="24" t="s">
        <v>45</v>
      </c>
      <c r="M300" s="10">
        <v>50</v>
      </c>
      <c r="N300" s="12">
        <v>1125</v>
      </c>
      <c r="O300" s="11">
        <f t="shared" si="30"/>
        <v>56250</v>
      </c>
      <c r="P300" s="24" t="s">
        <v>145</v>
      </c>
      <c r="Q300" s="24" t="s">
        <v>0</v>
      </c>
      <c r="R300" s="10">
        <f t="shared" si="31"/>
        <v>250</v>
      </c>
    </row>
    <row r="301" spans="2:18" s="27" customFormat="1" ht="34.5" customHeight="1" x14ac:dyDescent="0.25">
      <c r="B301" s="14">
        <f t="shared" si="27"/>
        <v>294</v>
      </c>
      <c r="C301" s="13">
        <v>45868</v>
      </c>
      <c r="D301" s="24" t="s">
        <v>5</v>
      </c>
      <c r="E301" s="24" t="s">
        <v>5</v>
      </c>
      <c r="F301" s="24" t="s">
        <v>294</v>
      </c>
      <c r="G301" s="24" t="s">
        <v>293</v>
      </c>
      <c r="H301" s="24" t="s">
        <v>31</v>
      </c>
      <c r="I301" s="24" t="s">
        <v>292</v>
      </c>
      <c r="J301" s="24" t="s">
        <v>291</v>
      </c>
      <c r="K301" s="24" t="s">
        <v>146</v>
      </c>
      <c r="L301" s="24" t="s">
        <v>45</v>
      </c>
      <c r="M301" s="10">
        <v>50</v>
      </c>
      <c r="N301" s="12">
        <v>1125</v>
      </c>
      <c r="O301" s="11">
        <f t="shared" si="30"/>
        <v>56250</v>
      </c>
      <c r="P301" s="24" t="s">
        <v>145</v>
      </c>
      <c r="Q301" s="24" t="s">
        <v>0</v>
      </c>
      <c r="R301" s="10">
        <f t="shared" si="31"/>
        <v>250</v>
      </c>
    </row>
    <row r="302" spans="2:18" s="26" customFormat="1" ht="34.5" customHeight="1" x14ac:dyDescent="0.25">
      <c r="B302" s="14">
        <f t="shared" si="27"/>
        <v>295</v>
      </c>
      <c r="C302" s="13">
        <v>45868</v>
      </c>
      <c r="D302" s="24" t="s">
        <v>22</v>
      </c>
      <c r="E302" s="24" t="s">
        <v>93</v>
      </c>
      <c r="F302" s="24" t="s">
        <v>289</v>
      </c>
      <c r="G302" s="24" t="s">
        <v>288</v>
      </c>
      <c r="H302" s="24" t="s">
        <v>31</v>
      </c>
      <c r="I302" s="24" t="s">
        <v>287</v>
      </c>
      <c r="J302" s="24" t="s">
        <v>286</v>
      </c>
      <c r="K302" s="24" t="s">
        <v>290</v>
      </c>
      <c r="L302" s="24" t="s">
        <v>7</v>
      </c>
      <c r="M302" s="10">
        <v>650</v>
      </c>
      <c r="N302" s="12">
        <v>110</v>
      </c>
      <c r="O302" s="11">
        <f t="shared" si="30"/>
        <v>71500</v>
      </c>
      <c r="P302" s="24" t="s">
        <v>99</v>
      </c>
      <c r="Q302" s="28" t="s">
        <v>0</v>
      </c>
      <c r="R302" s="10">
        <f>+M302/10</f>
        <v>65</v>
      </c>
    </row>
    <row r="303" spans="2:18" s="4" customFormat="1" ht="34.5" customHeight="1" x14ac:dyDescent="0.25">
      <c r="B303" s="14">
        <f t="shared" si="27"/>
        <v>296</v>
      </c>
      <c r="C303" s="13">
        <v>45868</v>
      </c>
      <c r="D303" s="24" t="s">
        <v>22</v>
      </c>
      <c r="E303" s="24" t="s">
        <v>93</v>
      </c>
      <c r="F303" s="24" t="s">
        <v>289</v>
      </c>
      <c r="G303" s="24" t="s">
        <v>288</v>
      </c>
      <c r="H303" s="24" t="s">
        <v>31</v>
      </c>
      <c r="I303" s="24" t="s">
        <v>287</v>
      </c>
      <c r="J303" s="24" t="s">
        <v>286</v>
      </c>
      <c r="K303" s="24" t="s">
        <v>285</v>
      </c>
      <c r="L303" s="24" t="s">
        <v>7</v>
      </c>
      <c r="M303" s="10">
        <v>200</v>
      </c>
      <c r="N303" s="12">
        <v>619.77</v>
      </c>
      <c r="O303" s="11">
        <f t="shared" si="30"/>
        <v>123954</v>
      </c>
      <c r="P303" s="24" t="s">
        <v>71</v>
      </c>
      <c r="Q303" s="24" t="s">
        <v>0</v>
      </c>
      <c r="R303" s="10">
        <f>+M303/10</f>
        <v>20</v>
      </c>
    </row>
    <row r="304" spans="2:18" ht="34.5" x14ac:dyDescent="0.25">
      <c r="B304" s="14">
        <f t="shared" si="27"/>
        <v>297</v>
      </c>
      <c r="C304" s="13">
        <v>45869</v>
      </c>
      <c r="D304" s="24" t="s">
        <v>22</v>
      </c>
      <c r="E304" s="24" t="s">
        <v>224</v>
      </c>
      <c r="F304" s="24" t="s">
        <v>284</v>
      </c>
      <c r="G304" s="24" t="s">
        <v>283</v>
      </c>
      <c r="H304" s="24" t="s">
        <v>31</v>
      </c>
      <c r="I304" s="24" t="s">
        <v>282</v>
      </c>
      <c r="J304" s="24" t="s">
        <v>281</v>
      </c>
      <c r="K304" s="24" t="s">
        <v>70</v>
      </c>
      <c r="L304" s="24" t="s">
        <v>11</v>
      </c>
      <c r="M304" s="10">
        <v>200</v>
      </c>
      <c r="N304" s="12">
        <v>0</v>
      </c>
      <c r="O304" s="11">
        <f t="shared" si="30"/>
        <v>0</v>
      </c>
      <c r="P304" s="24" t="s">
        <v>98</v>
      </c>
      <c r="Q304" s="24" t="s">
        <v>6</v>
      </c>
      <c r="R304" s="10">
        <f t="shared" ref="R304:R309" si="32">M304/2</f>
        <v>100</v>
      </c>
    </row>
    <row r="305" spans="1:18" ht="34.5" x14ac:dyDescent="0.25">
      <c r="B305" s="14">
        <f t="shared" si="27"/>
        <v>298</v>
      </c>
      <c r="C305" s="13">
        <v>45869</v>
      </c>
      <c r="D305" s="24" t="s">
        <v>25</v>
      </c>
      <c r="E305" s="24" t="s">
        <v>25</v>
      </c>
      <c r="F305" s="24" t="s">
        <v>280</v>
      </c>
      <c r="G305" s="24" t="s">
        <v>279</v>
      </c>
      <c r="H305" s="24" t="s">
        <v>31</v>
      </c>
      <c r="I305" s="24" t="s">
        <v>278</v>
      </c>
      <c r="J305" s="24" t="s">
        <v>277</v>
      </c>
      <c r="K305" s="24" t="s">
        <v>70</v>
      </c>
      <c r="L305" s="24" t="s">
        <v>11</v>
      </c>
      <c r="M305" s="10">
        <v>155</v>
      </c>
      <c r="N305" s="12">
        <v>0</v>
      </c>
      <c r="O305" s="11">
        <f t="shared" si="30"/>
        <v>0</v>
      </c>
      <c r="P305" s="24" t="s">
        <v>98</v>
      </c>
      <c r="Q305" s="24" t="s">
        <v>6</v>
      </c>
      <c r="R305" s="10">
        <f t="shared" si="32"/>
        <v>77.5</v>
      </c>
    </row>
    <row r="306" spans="1:18" ht="34.5" x14ac:dyDescent="0.25">
      <c r="B306" s="14">
        <f t="shared" si="27"/>
        <v>299</v>
      </c>
      <c r="C306" s="13">
        <v>45869</v>
      </c>
      <c r="D306" s="24" t="s">
        <v>25</v>
      </c>
      <c r="E306" s="24" t="s">
        <v>25</v>
      </c>
      <c r="F306" s="24" t="s">
        <v>253</v>
      </c>
      <c r="G306" s="24" t="s">
        <v>276</v>
      </c>
      <c r="H306" s="24" t="s">
        <v>275</v>
      </c>
      <c r="I306" s="24" t="s">
        <v>274</v>
      </c>
      <c r="J306" s="24" t="s">
        <v>273</v>
      </c>
      <c r="K306" s="24" t="s">
        <v>70</v>
      </c>
      <c r="L306" s="24" t="s">
        <v>11</v>
      </c>
      <c r="M306" s="10">
        <v>152</v>
      </c>
      <c r="N306" s="12">
        <v>0</v>
      </c>
      <c r="O306" s="11">
        <f t="shared" si="30"/>
        <v>0</v>
      </c>
      <c r="P306" s="24" t="s">
        <v>98</v>
      </c>
      <c r="Q306" s="24" t="s">
        <v>6</v>
      </c>
      <c r="R306" s="10">
        <f t="shared" si="32"/>
        <v>76</v>
      </c>
    </row>
    <row r="307" spans="1:18" ht="51.75" x14ac:dyDescent="0.25">
      <c r="B307" s="14">
        <f t="shared" si="27"/>
        <v>300</v>
      </c>
      <c r="C307" s="13">
        <v>45869</v>
      </c>
      <c r="D307" s="24" t="s">
        <v>8</v>
      </c>
      <c r="E307" s="24" t="s">
        <v>44</v>
      </c>
      <c r="F307" s="24" t="s">
        <v>272</v>
      </c>
      <c r="G307" s="24" t="s">
        <v>271</v>
      </c>
      <c r="H307" s="24" t="s">
        <v>270</v>
      </c>
      <c r="I307" s="24" t="s">
        <v>269</v>
      </c>
      <c r="J307" s="24" t="s">
        <v>268</v>
      </c>
      <c r="K307" s="24" t="s">
        <v>70</v>
      </c>
      <c r="L307" s="24" t="s">
        <v>11</v>
      </c>
      <c r="M307" s="10">
        <v>33</v>
      </c>
      <c r="N307" s="12">
        <v>0</v>
      </c>
      <c r="O307" s="11">
        <f t="shared" si="30"/>
        <v>0</v>
      </c>
      <c r="P307" s="24" t="s">
        <v>98</v>
      </c>
      <c r="Q307" s="24" t="s">
        <v>6</v>
      </c>
      <c r="R307" s="10">
        <f t="shared" si="32"/>
        <v>16.5</v>
      </c>
    </row>
    <row r="308" spans="1:18" ht="34.5" x14ac:dyDescent="0.25">
      <c r="B308" s="14">
        <f t="shared" si="27"/>
        <v>301</v>
      </c>
      <c r="C308" s="13">
        <v>45869</v>
      </c>
      <c r="D308" s="24" t="s">
        <v>9</v>
      </c>
      <c r="E308" s="24" t="s">
        <v>175</v>
      </c>
      <c r="F308" s="24" t="s">
        <v>175</v>
      </c>
      <c r="G308" s="24" t="s">
        <v>267</v>
      </c>
      <c r="H308" s="24" t="s">
        <v>4</v>
      </c>
      <c r="I308" s="24" t="s">
        <v>266</v>
      </c>
      <c r="J308" s="24" t="s">
        <v>265</v>
      </c>
      <c r="K308" s="24" t="s">
        <v>70</v>
      </c>
      <c r="L308" s="24" t="s">
        <v>11</v>
      </c>
      <c r="M308" s="10">
        <v>1200</v>
      </c>
      <c r="N308" s="12">
        <v>0</v>
      </c>
      <c r="O308" s="11">
        <f t="shared" si="30"/>
        <v>0</v>
      </c>
      <c r="P308" s="24" t="s">
        <v>249</v>
      </c>
      <c r="Q308" s="24" t="s">
        <v>6</v>
      </c>
      <c r="R308" s="10">
        <f t="shared" si="32"/>
        <v>600</v>
      </c>
    </row>
    <row r="309" spans="1:18" ht="34.5" x14ac:dyDescent="0.25">
      <c r="B309" s="14">
        <f t="shared" si="27"/>
        <v>302</v>
      </c>
      <c r="C309" s="13">
        <v>45869</v>
      </c>
      <c r="D309" s="24" t="s">
        <v>9</v>
      </c>
      <c r="E309" s="24" t="s">
        <v>222</v>
      </c>
      <c r="F309" s="24" t="s">
        <v>222</v>
      </c>
      <c r="G309" s="24" t="s">
        <v>264</v>
      </c>
      <c r="H309" s="24" t="s">
        <v>4</v>
      </c>
      <c r="I309" s="24" t="s">
        <v>263</v>
      </c>
      <c r="J309" s="24" t="s">
        <v>262</v>
      </c>
      <c r="K309" s="24" t="s">
        <v>70</v>
      </c>
      <c r="L309" s="24" t="s">
        <v>11</v>
      </c>
      <c r="M309" s="10">
        <v>3800</v>
      </c>
      <c r="N309" s="12">
        <v>0</v>
      </c>
      <c r="O309" s="11">
        <f t="shared" si="30"/>
        <v>0</v>
      </c>
      <c r="P309" s="24" t="s">
        <v>249</v>
      </c>
      <c r="Q309" s="24" t="s">
        <v>6</v>
      </c>
      <c r="R309" s="10">
        <f t="shared" si="32"/>
        <v>1900</v>
      </c>
    </row>
    <row r="310" spans="1:18" ht="34.5" customHeight="1" x14ac:dyDescent="0.25">
      <c r="B310" s="14">
        <f t="shared" si="27"/>
        <v>303</v>
      </c>
      <c r="C310" s="13">
        <v>45869</v>
      </c>
      <c r="D310" s="24" t="s">
        <v>5</v>
      </c>
      <c r="E310" s="24" t="s">
        <v>258</v>
      </c>
      <c r="F310" s="24" t="s">
        <v>258</v>
      </c>
      <c r="G310" s="24" t="s">
        <v>257</v>
      </c>
      <c r="H310" s="24" t="s">
        <v>85</v>
      </c>
      <c r="I310" s="24" t="s">
        <v>256</v>
      </c>
      <c r="J310" s="24" t="s">
        <v>255</v>
      </c>
      <c r="K310" s="24" t="s">
        <v>104</v>
      </c>
      <c r="L310" s="24" t="s">
        <v>97</v>
      </c>
      <c r="M310" s="10">
        <v>25</v>
      </c>
      <c r="N310" s="12">
        <v>5325</v>
      </c>
      <c r="O310" s="11">
        <f t="shared" si="30"/>
        <v>133125</v>
      </c>
      <c r="P310" s="24" t="s">
        <v>102</v>
      </c>
      <c r="Q310" s="24" t="s">
        <v>0</v>
      </c>
      <c r="R310" s="10">
        <v>1</v>
      </c>
    </row>
    <row r="311" spans="1:18" ht="34.5" customHeight="1" x14ac:dyDescent="0.25">
      <c r="B311" s="14">
        <f t="shared" si="27"/>
        <v>304</v>
      </c>
      <c r="C311" s="13">
        <v>45869</v>
      </c>
      <c r="D311" s="24" t="s">
        <v>5</v>
      </c>
      <c r="E311" s="24" t="s">
        <v>258</v>
      </c>
      <c r="F311" s="24" t="s">
        <v>258</v>
      </c>
      <c r="G311" s="24" t="s">
        <v>257</v>
      </c>
      <c r="H311" s="24" t="s">
        <v>85</v>
      </c>
      <c r="I311" s="24" t="s">
        <v>256</v>
      </c>
      <c r="J311" s="24" t="s">
        <v>255</v>
      </c>
      <c r="K311" s="24" t="s">
        <v>103</v>
      </c>
      <c r="L311" s="24" t="s">
        <v>97</v>
      </c>
      <c r="M311" s="10">
        <v>1</v>
      </c>
      <c r="N311" s="12">
        <v>3579</v>
      </c>
      <c r="O311" s="11">
        <f t="shared" si="30"/>
        <v>3579</v>
      </c>
      <c r="P311" s="24" t="s">
        <v>102</v>
      </c>
      <c r="Q311" s="24" t="s">
        <v>0</v>
      </c>
      <c r="R311" s="10">
        <v>1</v>
      </c>
    </row>
    <row r="312" spans="1:18" ht="34.5" customHeight="1" x14ac:dyDescent="0.25">
      <c r="B312" s="14">
        <f t="shared" si="27"/>
        <v>305</v>
      </c>
      <c r="C312" s="13">
        <v>45869</v>
      </c>
      <c r="D312" s="24" t="s">
        <v>5</v>
      </c>
      <c r="E312" s="24" t="s">
        <v>258</v>
      </c>
      <c r="F312" s="24" t="s">
        <v>258</v>
      </c>
      <c r="G312" s="24" t="s">
        <v>257</v>
      </c>
      <c r="H312" s="24" t="s">
        <v>85</v>
      </c>
      <c r="I312" s="24" t="s">
        <v>256</v>
      </c>
      <c r="J312" s="24" t="s">
        <v>255</v>
      </c>
      <c r="K312" s="24" t="s">
        <v>101</v>
      </c>
      <c r="L312" s="24" t="s">
        <v>97</v>
      </c>
      <c r="M312" s="10">
        <v>13</v>
      </c>
      <c r="N312" s="12">
        <v>1500</v>
      </c>
      <c r="O312" s="11">
        <f t="shared" si="30"/>
        <v>19500</v>
      </c>
      <c r="P312" s="24" t="s">
        <v>100</v>
      </c>
      <c r="Q312" s="24" t="s">
        <v>0</v>
      </c>
      <c r="R312" s="10">
        <v>1</v>
      </c>
    </row>
    <row r="313" spans="1:18" ht="34.5" customHeight="1" x14ac:dyDescent="0.25">
      <c r="B313" s="14">
        <f t="shared" si="27"/>
        <v>306</v>
      </c>
      <c r="C313" s="13">
        <v>45869</v>
      </c>
      <c r="D313" s="24" t="s">
        <v>5</v>
      </c>
      <c r="E313" s="24" t="s">
        <v>111</v>
      </c>
      <c r="F313" s="24" t="s">
        <v>111</v>
      </c>
      <c r="G313" s="24" t="s">
        <v>170</v>
      </c>
      <c r="H313" s="24" t="s">
        <v>85</v>
      </c>
      <c r="I313" s="24" t="s">
        <v>169</v>
      </c>
      <c r="J313" s="24" t="s">
        <v>254</v>
      </c>
      <c r="K313" s="24" t="s">
        <v>141</v>
      </c>
      <c r="L313" s="24" t="s">
        <v>57</v>
      </c>
      <c r="M313" s="10">
        <v>1</v>
      </c>
      <c r="N313" s="12">
        <v>24900</v>
      </c>
      <c r="O313" s="11">
        <f t="shared" ref="O313:O314" si="33">+M313*N313</f>
        <v>24900</v>
      </c>
      <c r="P313" s="24" t="s">
        <v>140</v>
      </c>
      <c r="Q313" s="24" t="s">
        <v>0</v>
      </c>
      <c r="R313" s="10">
        <v>1</v>
      </c>
    </row>
    <row r="314" spans="1:18" ht="34.5" customHeight="1" x14ac:dyDescent="0.25">
      <c r="A314" s="4"/>
      <c r="B314" s="14">
        <f t="shared" si="27"/>
        <v>307</v>
      </c>
      <c r="C314" s="13">
        <v>45869</v>
      </c>
      <c r="D314" s="29" t="s">
        <v>79</v>
      </c>
      <c r="E314" s="29" t="s">
        <v>79</v>
      </c>
      <c r="F314" s="24" t="s">
        <v>253</v>
      </c>
      <c r="G314" s="24" t="s">
        <v>252</v>
      </c>
      <c r="H314" s="24" t="s">
        <v>85</v>
      </c>
      <c r="I314" s="24" t="s">
        <v>251</v>
      </c>
      <c r="J314" s="24" t="s">
        <v>250</v>
      </c>
      <c r="K314" s="24" t="s">
        <v>189</v>
      </c>
      <c r="L314" s="24" t="s">
        <v>45</v>
      </c>
      <c r="M314" s="10">
        <v>400</v>
      </c>
      <c r="N314" s="12">
        <v>788.5</v>
      </c>
      <c r="O314" s="11">
        <f t="shared" si="33"/>
        <v>315400</v>
      </c>
      <c r="P314" s="24" t="s">
        <v>188</v>
      </c>
      <c r="Q314" s="24" t="s">
        <v>0</v>
      </c>
      <c r="R314" s="10">
        <f>M314*5</f>
        <v>2000</v>
      </c>
    </row>
  </sheetData>
  <sheetProtection selectLockedCells="1" selectUnlockedCells="1"/>
  <autoFilter ref="A7:R314" xr:uid="{C4A97B9C-C42D-4F6E-9273-C72DF2B30CC6}"/>
  <mergeCells count="7">
    <mergeCell ref="B6:C6"/>
    <mergeCell ref="D1:R1"/>
    <mergeCell ref="D2:R2"/>
    <mergeCell ref="D3:R3"/>
    <mergeCell ref="D4:R4"/>
    <mergeCell ref="D5:R5"/>
    <mergeCell ref="D6:R6"/>
  </mergeCells>
  <printOptions horizontalCentered="1"/>
  <pageMargins left="0.25" right="0.25" top="0.75" bottom="0.75" header="0.3" footer="0.3"/>
  <pageSetup paperSize="14" scale="3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l U k I W 4 y S m Q K m A A A A 9 g A A A B I A H A B D b 2 5 m a W c v U G F j a 2 F n Z S 5 4 b W w g o h g A K K A U A A A A A A A A A A A A A A A A A A A A A A A A A A A A h Y + 9 D o I w G E V f h X S n P 2 D U k I 8 y O L h I Y q I x r k 2 t 0 A j F 0 G J 5 N w c f y V c Q o 6 i b 4 z 3 3 D P f e r z f I + r o K L q q 1 u j E p Y p i i Q B n Z H L Q p U t S 5 Y z h H G Y e 1 k C d R q G C Q j U 1 6 e 0 h R 6 d w 5 I c R 7 j 3 2 M m 7 Y g E a W M 7 P P V R p a q F u g j 6 / 9 y q I 1 1 w k i F O O x e Y 3 i E 2 S T G b D b F F M g I I d f m K 0 T D 3 m f 7 A 2 H R V a 5 r F V c 2 X G 6 B j B H I + w N / A F B L A w Q U A A I A C A C V S Q h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U k I W y i K R 7 g O A A A A E Q A A A B M A H A B G b 3 J t d W x h c y 9 T Z W N 0 a W 9 u M S 5 t I K I Y A C i g F A A A A A A A A A A A A A A A A A A A A A A A A A A A A C t O T S 7 J z M 9 T C I b Q h t Y A U E s B A i 0 A F A A C A A g A l U k I W 4 y S m Q K m A A A A 9 g A A A B I A A A A A A A A A A A A A A A A A A A A A A E N v b m Z p Z y 9 Q Y W N r Y W d l L n h t b F B L A Q I t A B Q A A g A I A J V J C F s P y u m r p A A A A O k A A A A T A A A A A A A A A A A A A A A A A P I A A A B b Q 2 9 u d G V u d F 9 U e X B l c 1 0 u e G 1 s U E s B A i 0 A F A A C A A g A l U k I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4 z a q z S x x 3 T Z a Y U v L o z G 8 k A A A A A A I A A A A A A B B m A A A A A Q A A I A A A A N A 9 k V D P g 5 2 L x R G n d J d 7 u n g u g 7 f 6 f t Y 4 b F A 3 O E q + P W o 9 A A A A A A 6 A A A A A A g A A I A A A A F O S / G E n I / 6 F h m O z w q c H O 8 n n r d s j q D / 5 t q 9 7 u U e i e k p a U A A A A E F i P o c K O O 2 8 m f h 6 Z x p c A N d 5 E I V E B u x h n 5 B O x a Y h z K w S Q x P Q P x j P Y V v x h w B v + S 3 Z B E 9 1 L O w I p x h X + O M U t R j 6 s S y V / Q N I F p D P q N 9 R C P a 9 x J z K Q A A A A E g m G a K 4 K n M u N Z U I h / N L v a N l G s e C 5 8 t O I F e l A e y W P T P S Y Y L W l J a 8 s 8 s q / w 7 f S t 7 I n J M z o H 7 8 A D M g R S A Y c x + L 0 o U = < / D a t a M a s h u p > 
</file>

<file path=customXml/itemProps1.xml><?xml version="1.0" encoding="utf-8"?>
<ds:datastoreItem xmlns:ds="http://schemas.openxmlformats.org/officeDocument/2006/customXml" ds:itemID="{AAFA4318-5DE9-48E9-9046-F848A9DC02F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 NUMERAL 7</vt:lpstr>
      <vt:lpstr>NUMERAL 7</vt:lpstr>
      <vt:lpstr>'NUMERAL 7'!Área_de_impresión</vt:lpstr>
      <vt:lpstr>'NUMERAL 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 28 FODES</dc:creator>
  <cp:lastModifiedBy>Informacion Publica</cp:lastModifiedBy>
  <cp:lastPrinted>2025-08-11T15:49:30Z</cp:lastPrinted>
  <dcterms:created xsi:type="dcterms:W3CDTF">2024-04-04T21:31:16Z</dcterms:created>
  <dcterms:modified xsi:type="dcterms:W3CDTF">2025-08-21T21:20:26Z</dcterms:modified>
</cp:coreProperties>
</file>